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LIAN\Music\TIMES-UIS-v1-Nov\SuppXLS\"/>
    </mc:Choice>
  </mc:AlternateContent>
  <xr:revisionPtr revIDLastSave="0" documentId="13_ncr:1_{E2ECB72D-0A44-41E1-AEB6-8AEC81C43D8B}" xr6:coauthVersionLast="47" xr6:coauthVersionMax="47" xr10:uidLastSave="{00000000-0000-0000-0000-000000000000}"/>
  <bookViews>
    <workbookView xWindow="-24720" yWindow="4680" windowWidth="21600" windowHeight="11385" xr2:uid="{00000000-000D-0000-FFFF-FFFF00000000}"/>
  </bookViews>
  <sheets>
    <sheet name="DEM_Otros" sheetId="4" r:id="rId1"/>
    <sheet name="DEM_General" sheetId="3" r:id="rId2"/>
    <sheet name="DEM_Blending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208" i="4" l="1"/>
  <c r="W208" i="4"/>
  <c r="S208" i="4"/>
  <c r="S209" i="4" s="1"/>
  <c r="S210" i="4" s="1"/>
  <c r="S211" i="4" s="1"/>
  <c r="S212" i="4" s="1"/>
  <c r="S213" i="4" s="1"/>
  <c r="AB207" i="4"/>
  <c r="AB208" i="4" s="1"/>
  <c r="AB209" i="4" s="1"/>
  <c r="AB210" i="4" s="1"/>
  <c r="AB211" i="4" s="1"/>
  <c r="AB212" i="4" s="1"/>
  <c r="AB213" i="4" s="1"/>
  <c r="AA207" i="4"/>
  <c r="Z207" i="4"/>
  <c r="Z208" i="4" s="1"/>
  <c r="Z209" i="4" s="1"/>
  <c r="Z210" i="4" s="1"/>
  <c r="Z211" i="4" s="1"/>
  <c r="Z212" i="4" s="1"/>
  <c r="Z213" i="4" s="1"/>
  <c r="Y207" i="4"/>
  <c r="X207" i="4"/>
  <c r="X208" i="4" s="1"/>
  <c r="X209" i="4" s="1"/>
  <c r="X210" i="4" s="1"/>
  <c r="X211" i="4" s="1"/>
  <c r="X212" i="4" s="1"/>
  <c r="X213" i="4" s="1"/>
  <c r="W207" i="4"/>
  <c r="V207" i="4"/>
  <c r="V208" i="4" s="1"/>
  <c r="V209" i="4" s="1"/>
  <c r="V210" i="4" s="1"/>
  <c r="V211" i="4" s="1"/>
  <c r="V212" i="4" s="1"/>
  <c r="V213" i="4" s="1"/>
  <c r="U207" i="4"/>
  <c r="U208" i="4" s="1"/>
  <c r="U209" i="4" s="1"/>
  <c r="U210" i="4" s="1"/>
  <c r="U211" i="4" s="1"/>
  <c r="U212" i="4" s="1"/>
  <c r="U213" i="4" s="1"/>
  <c r="T207" i="4"/>
  <c r="T208" i="4" s="1"/>
  <c r="T209" i="4" s="1"/>
  <c r="T210" i="4" s="1"/>
  <c r="T211" i="4" s="1"/>
  <c r="T212" i="4" s="1"/>
  <c r="T213" i="4" s="1"/>
  <c r="S207" i="4"/>
  <c r="E185" i="4" a="1"/>
  <c r="E185" i="4" s="1"/>
  <c r="E177" i="4" a="1"/>
  <c r="E177" i="4" s="1"/>
  <c r="O169" i="4" a="1"/>
  <c r="O169" i="4" s="1"/>
  <c r="E169" i="4" a="1"/>
  <c r="E169" i="4" s="1"/>
  <c r="E161" i="4" a="1"/>
  <c r="E161" i="4" s="1"/>
  <c r="E153" i="4" a="1"/>
  <c r="E153" i="4" s="1"/>
  <c r="E145" i="4" a="1"/>
  <c r="E145" i="4" s="1"/>
  <c r="E137" i="4" a="1"/>
  <c r="E137" i="4" s="1"/>
  <c r="E129" i="4" a="1"/>
  <c r="E129" i="4" s="1"/>
  <c r="AA127" i="4"/>
  <c r="AA128" i="4" s="1"/>
  <c r="AA129" i="4" s="1"/>
  <c r="AA130" i="4" s="1"/>
  <c r="AA131" i="4" s="1"/>
  <c r="W127" i="4"/>
  <c r="W128" i="4" s="1"/>
  <c r="W129" i="4" s="1"/>
  <c r="W130" i="4" s="1"/>
  <c r="W131" i="4" s="1"/>
  <c r="Y126" i="4"/>
  <c r="Y127" i="4" s="1"/>
  <c r="Y128" i="4" s="1"/>
  <c r="U126" i="4"/>
  <c r="U127" i="4" s="1"/>
  <c r="U128" i="4" s="1"/>
  <c r="U129" i="4" s="1"/>
  <c r="U130" i="4" s="1"/>
  <c r="U131" i="4" s="1"/>
  <c r="AB125" i="4"/>
  <c r="AB126" i="4" s="1"/>
  <c r="AB127" i="4" s="1"/>
  <c r="AB128" i="4" s="1"/>
  <c r="AB129" i="4" s="1"/>
  <c r="AB130" i="4" s="1"/>
  <c r="AB131" i="4" s="1"/>
  <c r="AA125" i="4"/>
  <c r="AA126" i="4" s="1"/>
  <c r="Z125" i="4"/>
  <c r="Z126" i="4" s="1"/>
  <c r="Y125" i="4"/>
  <c r="X125" i="4"/>
  <c r="X126" i="4" s="1"/>
  <c r="X127" i="4" s="1"/>
  <c r="X128" i="4" s="1"/>
  <c r="X129" i="4" s="1"/>
  <c r="X130" i="4" s="1"/>
  <c r="X131" i="4" s="1"/>
  <c r="W125" i="4"/>
  <c r="W126" i="4" s="1"/>
  <c r="V125" i="4"/>
  <c r="V126" i="4" s="1"/>
  <c r="V127" i="4" s="1"/>
  <c r="V128" i="4" s="1"/>
  <c r="V129" i="4" s="1"/>
  <c r="V130" i="4" s="1"/>
  <c r="V131" i="4" s="1"/>
  <c r="U125" i="4"/>
  <c r="T125" i="4"/>
  <c r="T126" i="4" s="1"/>
  <c r="T127" i="4" s="1"/>
  <c r="T128" i="4" s="1"/>
  <c r="T129" i="4" s="1"/>
  <c r="T130" i="4" s="1"/>
  <c r="T131" i="4" s="1"/>
  <c r="S125" i="4"/>
  <c r="S126" i="4" s="1"/>
  <c r="S127" i="4" s="1"/>
  <c r="S128" i="4" s="1"/>
  <c r="S129" i="4" s="1"/>
  <c r="S130" i="4" s="1"/>
  <c r="S131" i="4" s="1"/>
  <c r="E121" i="4" a="1"/>
  <c r="E121" i="4" s="1"/>
  <c r="E113" i="4" a="1"/>
  <c r="E113" i="4" s="1"/>
  <c r="T110" i="4"/>
  <c r="T111" i="4" s="1"/>
  <c r="T112" i="4" s="1"/>
  <c r="T113" i="4" s="1"/>
  <c r="T114" i="4" s="1"/>
  <c r="T115" i="4" s="1"/>
  <c r="T116" i="4" s="1"/>
  <c r="S110" i="4"/>
  <c r="S111" i="4" s="1"/>
  <c r="S112" i="4" s="1"/>
  <c r="S113" i="4" s="1"/>
  <c r="S114" i="4" s="1"/>
  <c r="S115" i="4" s="1"/>
  <c r="S116" i="4" s="1"/>
  <c r="O105" i="4" a="1"/>
  <c r="O105" i="4" s="1"/>
  <c r="E105" i="4" a="1"/>
  <c r="E105" i="4" s="1"/>
  <c r="E97" i="4" a="1"/>
  <c r="E97" i="4" s="1"/>
  <c r="S92" i="4"/>
  <c r="S93" i="4" s="1"/>
  <c r="S91" i="4"/>
  <c r="T90" i="4"/>
  <c r="T91" i="4" s="1"/>
  <c r="T92" i="4" s="1"/>
  <c r="T93" i="4" s="1"/>
  <c r="T94" i="4" s="1"/>
  <c r="T95" i="4" s="1"/>
  <c r="T96" i="4" s="1"/>
  <c r="S90" i="4"/>
  <c r="O89" i="4" a="1"/>
  <c r="O89" i="4" s="1"/>
  <c r="E89" i="4" a="1"/>
  <c r="E89" i="4" s="1"/>
  <c r="E81" i="4" a="1"/>
  <c r="E81" i="4" s="1"/>
  <c r="O73" i="4" a="1"/>
  <c r="O73" i="4" s="1"/>
  <c r="E73" i="4" a="1"/>
  <c r="E73" i="4" s="1"/>
  <c r="H65" i="4" a="1"/>
  <c r="H65" i="4" s="1"/>
  <c r="E65" i="4" a="1"/>
  <c r="E65" i="4" s="1"/>
  <c r="S60" i="4"/>
  <c r="S61" i="4" s="1"/>
  <c r="S62" i="4" s="1"/>
  <c r="S63" i="4" s="1"/>
  <c r="S64" i="4" s="1"/>
  <c r="U59" i="4"/>
  <c r="U60" i="4" s="1"/>
  <c r="U61" i="4" s="1"/>
  <c r="U62" i="4" s="1"/>
  <c r="U63" i="4" s="1"/>
  <c r="U64" i="4" s="1"/>
  <c r="S59" i="4"/>
  <c r="X58" i="4"/>
  <c r="X59" i="4" s="1"/>
  <c r="X60" i="4" s="1"/>
  <c r="X61" i="4" s="1"/>
  <c r="X62" i="4" s="1"/>
  <c r="X63" i="4" s="1"/>
  <c r="X64" i="4" s="1"/>
  <c r="W58" i="4"/>
  <c r="W59" i="4" s="1"/>
  <c r="W60" i="4" s="1"/>
  <c r="W61" i="4" s="1"/>
  <c r="W62" i="4" s="1"/>
  <c r="W63" i="4" s="1"/>
  <c r="W64" i="4" s="1"/>
  <c r="V58" i="4"/>
  <c r="V59" i="4" s="1"/>
  <c r="V60" i="4" s="1"/>
  <c r="V61" i="4" s="1"/>
  <c r="V62" i="4" s="1"/>
  <c r="V63" i="4" s="1"/>
  <c r="V64" i="4" s="1"/>
  <c r="U58" i="4"/>
  <c r="T58" i="4"/>
  <c r="T59" i="4" s="1"/>
  <c r="T60" i="4" s="1"/>
  <c r="T61" i="4" s="1"/>
  <c r="T62" i="4" s="1"/>
  <c r="T63" i="4" s="1"/>
  <c r="T64" i="4" s="1"/>
  <c r="S58" i="4"/>
  <c r="E57" i="4" a="1"/>
  <c r="E57" i="4" s="1"/>
  <c r="H44" i="4" a="1"/>
  <c r="H44" i="4" s="1"/>
  <c r="N27" i="4"/>
  <c r="M27" i="4"/>
  <c r="L27" i="4"/>
  <c r="K27" i="4"/>
  <c r="J27" i="4"/>
  <c r="I27" i="4"/>
  <c r="H27" i="4"/>
  <c r="G27" i="4"/>
  <c r="N25" i="4"/>
  <c r="M25" i="4"/>
  <c r="L25" i="4"/>
  <c r="K25" i="4"/>
  <c r="J25" i="4"/>
  <c r="I25" i="4"/>
  <c r="H25" i="4"/>
  <c r="G25" i="4"/>
  <c r="V44" i="4" s="1" a="1"/>
  <c r="N17" i="4"/>
  <c r="M17" i="4"/>
  <c r="L17" i="4"/>
  <c r="K17" i="4"/>
  <c r="J17" i="4"/>
  <c r="I17" i="4"/>
  <c r="H17" i="4"/>
  <c r="G17" i="4"/>
  <c r="N15" i="4"/>
  <c r="M15" i="4"/>
  <c r="L15" i="4"/>
  <c r="K15" i="4"/>
  <c r="J15" i="4"/>
  <c r="I15" i="4"/>
  <c r="H15" i="4"/>
  <c r="G15" i="4"/>
  <c r="L44" i="4" s="1" a="1"/>
  <c r="N8" i="4"/>
  <c r="M8" i="4"/>
  <c r="L8" i="4"/>
  <c r="K8" i="4"/>
  <c r="J8" i="4"/>
  <c r="I8" i="4"/>
  <c r="H8" i="4"/>
  <c r="G8" i="4"/>
  <c r="N6" i="4"/>
  <c r="M6" i="4"/>
  <c r="L6" i="4"/>
  <c r="K6" i="4"/>
  <c r="J6" i="4"/>
  <c r="I6" i="4"/>
  <c r="H6" i="4"/>
  <c r="G6" i="4"/>
  <c r="C44" i="4" s="1" a="1"/>
  <c r="O54" i="3"/>
  <c r="O53" i="3"/>
  <c r="O52" i="3"/>
  <c r="O51" i="3"/>
  <c r="O50" i="3"/>
  <c r="O49" i="3"/>
  <c r="O48" i="3"/>
  <c r="O47" i="3"/>
  <c r="H47" i="3" a="1"/>
  <c r="H47" i="3" s="1"/>
  <c r="O46" i="3"/>
  <c r="O45" i="3"/>
  <c r="O44" i="3"/>
  <c r="O43" i="3"/>
  <c r="O42" i="3"/>
  <c r="O41" i="3"/>
  <c r="O40" i="3"/>
  <c r="O39" i="3"/>
  <c r="H39" i="3" a="1"/>
  <c r="H39" i="3" s="1"/>
  <c r="O38" i="3"/>
  <c r="O37" i="3"/>
  <c r="O36" i="3"/>
  <c r="O35" i="3"/>
  <c r="O34" i="3"/>
  <c r="O33" i="3"/>
  <c r="O32" i="3"/>
  <c r="O31" i="3"/>
  <c r="H31" i="3" a="1"/>
  <c r="H31" i="3" s="1"/>
  <c r="O30" i="3"/>
  <c r="O29" i="3"/>
  <c r="O28" i="3"/>
  <c r="O27" i="3"/>
  <c r="O26" i="3"/>
  <c r="O25" i="3"/>
  <c r="O24" i="3"/>
  <c r="O23" i="3"/>
  <c r="H23" i="3" a="1"/>
  <c r="H23" i="3" s="1"/>
  <c r="O22" i="3"/>
  <c r="O21" i="3"/>
  <c r="O20" i="3"/>
  <c r="O19" i="3"/>
  <c r="O18" i="3"/>
  <c r="O17" i="3"/>
  <c r="O16" i="3"/>
  <c r="O15" i="3"/>
  <c r="H15" i="3" a="1"/>
  <c r="H15" i="3" s="1"/>
  <c r="E15" i="3" a="1"/>
  <c r="E15" i="3" s="1"/>
  <c r="C44" i="4" l="1"/>
  <c r="H57" i="4" a="1"/>
  <c r="H57" i="4" s="1"/>
  <c r="S94" i="4"/>
  <c r="S95" i="4" s="1"/>
  <c r="S96" i="4" s="1"/>
  <c r="H137" i="4" a="1"/>
  <c r="H137" i="4" s="1"/>
  <c r="H129" i="4" a="1"/>
  <c r="H129" i="4" s="1"/>
  <c r="H113" i="4" a="1"/>
  <c r="H113" i="4" s="1"/>
  <c r="L44" i="4"/>
  <c r="H105" i="4" a="1"/>
  <c r="H105" i="4" s="1"/>
  <c r="H97" i="4" a="1"/>
  <c r="H97" i="4" s="1"/>
  <c r="H121" i="4" a="1"/>
  <c r="H121" i="4" s="1"/>
  <c r="V44" i="4"/>
  <c r="H185" i="4" a="1"/>
  <c r="H185" i="4" s="1"/>
  <c r="H169" i="4" a="1"/>
  <c r="H169" i="4" s="1"/>
  <c r="H153" i="4" a="1"/>
  <c r="H153" i="4" s="1"/>
  <c r="H161" i="4" a="1"/>
  <c r="H161" i="4" s="1"/>
  <c r="H177" i="4" a="1"/>
  <c r="H177" i="4" s="1"/>
  <c r="H145" i="4" a="1"/>
  <c r="H145" i="4" s="1"/>
  <c r="Y129" i="4"/>
  <c r="Y130" i="4" s="1"/>
  <c r="Y131" i="4" s="1"/>
  <c r="O113" i="4" a="1"/>
  <c r="O113" i="4" s="1"/>
  <c r="H89" i="4" a="1"/>
  <c r="H89" i="4" s="1"/>
  <c r="O97" i="4" a="1"/>
  <c r="O97" i="4" s="1"/>
  <c r="O129" i="4" a="1"/>
  <c r="O129" i="4" s="1"/>
  <c r="Y208" i="4"/>
  <c r="Y209" i="4" s="1"/>
  <c r="Y210" i="4" s="1"/>
  <c r="Y211" i="4" s="1"/>
  <c r="Y212" i="4" s="1"/>
  <c r="Y213" i="4" s="1"/>
  <c r="H81" i="4" a="1"/>
  <c r="H81" i="4" s="1"/>
  <c r="Z127" i="4"/>
  <c r="Z128" i="4" s="1"/>
  <c r="Z129" i="4" s="1"/>
  <c r="Z130" i="4" s="1"/>
  <c r="Z131" i="4" s="1"/>
  <c r="O137" i="4" a="1"/>
  <c r="O137" i="4" s="1"/>
  <c r="O153" i="4" a="1"/>
  <c r="O153" i="4" s="1"/>
  <c r="O185" i="4" a="1"/>
  <c r="O185" i="4" s="1"/>
  <c r="W209" i="4"/>
  <c r="W210" i="4" s="1"/>
  <c r="W211" i="4" s="1"/>
  <c r="W212" i="4" s="1"/>
  <c r="W213" i="4" s="1"/>
  <c r="O145" i="4" a="1"/>
  <c r="O145" i="4" s="1"/>
  <c r="H73" i="4" a="1"/>
  <c r="H73" i="4" s="1"/>
  <c r="O81" i="4" a="1"/>
  <c r="O81" i="4" s="1"/>
  <c r="AA209" i="4"/>
  <c r="AA210" i="4" s="1"/>
  <c r="AA211" i="4" s="1"/>
  <c r="AA212" i="4" s="1"/>
  <c r="AA213" i="4" s="1"/>
  <c r="O177" i="4" a="1"/>
  <c r="O177" i="4" s="1"/>
  <c r="Q50" i="2"/>
  <c r="Q49" i="2"/>
  <c r="Q47" i="2"/>
  <c r="Q46" i="2"/>
  <c r="O57" i="4" l="1" a="1"/>
  <c r="O57" i="4" s="1"/>
  <c r="O161" i="4" a="1"/>
  <c r="O161" i="4" s="1"/>
  <c r="O121" i="4" a="1"/>
  <c r="O121" i="4" s="1"/>
  <c r="O65" i="4" a="1"/>
  <c r="O65" i="4" s="1"/>
  <c r="I44" i="2" a="1"/>
  <c r="H107" i="2" s="1"/>
  <c r="H44" i="2" a="1"/>
  <c r="H98" i="2" s="1"/>
  <c r="G44" i="2" a="1"/>
  <c r="H93" i="2" s="1"/>
  <c r="F44" i="2" a="1"/>
  <c r="E44" i="2" a="1"/>
  <c r="H74" i="2" s="1"/>
  <c r="I41" i="2"/>
  <c r="H41" i="2"/>
  <c r="G41" i="2"/>
  <c r="F41" i="2"/>
  <c r="D44" i="2" a="1"/>
  <c r="H69" i="2" s="1"/>
  <c r="H65" i="2" l="1"/>
  <c r="H77" i="2"/>
  <c r="H108" i="2"/>
  <c r="H68" i="2"/>
  <c r="H97" i="2"/>
  <c r="H75" i="2"/>
  <c r="H64" i="2"/>
  <c r="H100" i="2"/>
  <c r="H109" i="2"/>
  <c r="H76" i="2"/>
  <c r="F44" i="2"/>
  <c r="H78" i="2" s="1"/>
  <c r="H79" i="2"/>
  <c r="H80" i="2"/>
  <c r="H83" i="2"/>
  <c r="G44" i="2"/>
  <c r="H86" i="2" s="1"/>
  <c r="H87" i="2"/>
  <c r="H85" i="2"/>
  <c r="H88" i="2"/>
  <c r="H92" i="2"/>
  <c r="H91" i="2"/>
  <c r="H89" i="2"/>
  <c r="D44" i="2"/>
  <c r="H62" i="2" s="1"/>
  <c r="H63" i="2"/>
  <c r="H44" i="2"/>
  <c r="H94" i="2" s="1"/>
  <c r="H95" i="2"/>
  <c r="H67" i="2"/>
  <c r="H82" i="2"/>
  <c r="H81" i="2"/>
  <c r="H96" i="2"/>
  <c r="H90" i="2"/>
  <c r="E44" i="2"/>
  <c r="H70" i="2" s="1"/>
  <c r="H71" i="2"/>
  <c r="I44" i="2"/>
  <c r="H102" i="2" s="1"/>
  <c r="H103" i="2"/>
  <c r="H66" i="2"/>
  <c r="H101" i="2"/>
  <c r="H84" i="2"/>
  <c r="H99" i="2"/>
  <c r="H72" i="2"/>
  <c r="H105" i="2"/>
  <c r="H104" i="2"/>
  <c r="H73" i="2"/>
  <c r="H106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F55" authorId="0" shapeId="0" xr:uid="{4E8838CE-6FB8-410D-9BB5-4C17261C1748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13" authorId="0" shapeId="0" xr:uid="{C411C596-3D1E-4694-9AF1-C2FDDD9ECBCD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F60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<sst xmlns="http://schemas.openxmlformats.org/spreadsheetml/2006/main" count="1191" uniqueCount="72">
  <si>
    <t>Pset_CI</t>
  </si>
  <si>
    <t>Year</t>
  </si>
  <si>
    <t>Pset_PN</t>
  </si>
  <si>
    <t>Pset_Set</t>
  </si>
  <si>
    <t>Cset_CN</t>
  </si>
  <si>
    <t>Pset_CO</t>
  </si>
  <si>
    <t>Attribute</t>
  </si>
  <si>
    <t>LimType</t>
  </si>
  <si>
    <t>TimeSlice</t>
  </si>
  <si>
    <t>AllRegions</t>
  </si>
  <si>
    <t>Pset_PD</t>
  </si>
  <si>
    <t>Cset_Set</t>
  </si>
  <si>
    <t>Cset_CD</t>
  </si>
  <si>
    <t>REG1</t>
  </si>
  <si>
    <t>Other_Indexes</t>
  </si>
  <si>
    <t>Share-I</t>
  </si>
  <si>
    <t>FX</t>
  </si>
  <si>
    <t>TechName</t>
  </si>
  <si>
    <t>Comm-IN</t>
  </si>
  <si>
    <t>Comm-OUT</t>
  </si>
  <si>
    <t>EFF</t>
  </si>
  <si>
    <t>NRGI</t>
  </si>
  <si>
    <t>UP</t>
  </si>
  <si>
    <t>~TFM_INS</t>
  </si>
  <si>
    <t>Share-I~2019</t>
  </si>
  <si>
    <t>Share-I~2020</t>
  </si>
  <si>
    <t>Share-I~2025</t>
  </si>
  <si>
    <t>Share-I~2030</t>
  </si>
  <si>
    <t>Share-I~2035</t>
  </si>
  <si>
    <t>Share-I~2040</t>
  </si>
  <si>
    <t>Share-I~2045</t>
  </si>
  <si>
    <t>Share-I~2050</t>
  </si>
  <si>
    <t>FTD-AGR</t>
  </si>
  <si>
    <t>DDSL</t>
  </si>
  <si>
    <t>DAGR</t>
  </si>
  <si>
    <t>DBDSL</t>
  </si>
  <si>
    <t>DGSL</t>
  </si>
  <si>
    <t>DETH</t>
  </si>
  <si>
    <t>DGAS</t>
  </si>
  <si>
    <t>FTD-TER</t>
  </si>
  <si>
    <t>DTER</t>
  </si>
  <si>
    <t>DLPG</t>
  </si>
  <si>
    <t>FTD-RSD</t>
  </si>
  <si>
    <t>DRSD</t>
  </si>
  <si>
    <t>FTD-IND</t>
  </si>
  <si>
    <t>DIND</t>
  </si>
  <si>
    <t>DKER</t>
  </si>
  <si>
    <t>DHFO</t>
  </si>
  <si>
    <t>DLOIL</t>
  </si>
  <si>
    <t>DH2</t>
  </si>
  <si>
    <t>FTD-TRA</t>
  </si>
  <si>
    <t>DTRA</t>
  </si>
  <si>
    <t>DAVG</t>
  </si>
  <si>
    <t>%e de Ethanol en Gasolina</t>
  </si>
  <si>
    <t>%e de Biodiesel en Diesel</t>
  </si>
  <si>
    <t>LIMTYPE</t>
  </si>
  <si>
    <t>Commodity</t>
  </si>
  <si>
    <t>%e de Ethanol</t>
  </si>
  <si>
    <t>%e de Biodiesel</t>
  </si>
  <si>
    <t>Gasolina antes de blending</t>
  </si>
  <si>
    <t>Diesel antes de blending</t>
  </si>
  <si>
    <t>Etanol</t>
  </si>
  <si>
    <t>Biodiesel</t>
  </si>
  <si>
    <t>%Vol de biodiesel desde</t>
  </si>
  <si>
    <t>%Vol de ethanol desde</t>
  </si>
  <si>
    <t>ESCENARIO DE INFLECCION</t>
  </si>
  <si>
    <t>INFLECTION VALUES</t>
  </si>
  <si>
    <t>CommName</t>
  </si>
  <si>
    <t>*Unit</t>
  </si>
  <si>
    <t>Demand</t>
  </si>
  <si>
    <t>PJ</t>
  </si>
  <si>
    <t>ESCENARIO A ANALIZAR: INFLECTION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</si>
</sst>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.00_);_(* \(#,##0.00\);_(* &quot;-&quot;??_);_(@_)"/>
  </numFmts>
  <fonts count="1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sz val="10"/>
      <name val="Courier"/>
      <family val="3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rgb="FF0000FF"/>
      <name val="Calibri"/>
      <family val="2"/>
      <scheme val="minor"/>
    </font>
    <font>
      <b/>
      <sz val="1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2"/>
      <color theme="2" tint="-0.249977111117893"/>
      <name val="Calibri"/>
      <family val="2"/>
      <scheme val="minor"/>
    </font>
    <font>
      <sz val="11"/>
      <color theme="2" tint="-0.24997711111789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6">
    <xf numFmtId="0" fontId="0" fillId="0" borderId="0"/>
    <xf numFmtId="164" fontId="7" fillId="0" borderId="0" applyFont="0" applyFill="0" applyBorder="0" applyAlignment="0" applyProtection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6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2" fillId="0" borderId="0"/>
    <xf numFmtId="43" fontId="7" fillId="0" borderId="0" applyFont="0" applyFill="0" applyBorder="0" applyAlignment="0" applyProtection="0"/>
  </cellStyleXfs>
  <cellXfs count="153">
    <xf numFmtId="0" fontId="0" fillId="0" borderId="0" xfId="0"/>
    <xf numFmtId="0" fontId="3" fillId="0" borderId="0" xfId="0" applyFont="1"/>
    <xf numFmtId="0" fontId="1" fillId="2" borderId="1" xfId="0" applyFont="1" applyFill="1" applyBorder="1"/>
    <xf numFmtId="0" fontId="2" fillId="2" borderId="1" xfId="0" applyFont="1" applyFill="1" applyBorder="1"/>
    <xf numFmtId="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/>
    <xf numFmtId="0" fontId="10" fillId="0" borderId="0" xfId="0" applyFont="1"/>
    <xf numFmtId="0" fontId="11" fillId="2" borderId="2" xfId="3" applyFont="1" applyFill="1" applyBorder="1" applyAlignment="1">
      <alignment horizontal="left"/>
    </xf>
    <xf numFmtId="0" fontId="1" fillId="2" borderId="2" xfId="24" applyFont="1" applyFill="1" applyBorder="1" applyAlignment="1">
      <alignment horizontal="left"/>
    </xf>
    <xf numFmtId="0" fontId="11" fillId="2" borderId="2" xfId="3" applyFont="1" applyFill="1" applyBorder="1" applyAlignment="1">
      <alignment horizontal="center" vertical="center"/>
    </xf>
    <xf numFmtId="0" fontId="0" fillId="4" borderId="0" xfId="0" applyFill="1"/>
    <xf numFmtId="0" fontId="8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10" fontId="0" fillId="0" borderId="0" xfId="0" applyNumberFormat="1"/>
    <xf numFmtId="0" fontId="1" fillId="2" borderId="9" xfId="0" applyFont="1" applyFill="1" applyBorder="1"/>
    <xf numFmtId="0" fontId="1" fillId="3" borderId="9" xfId="0" applyFont="1" applyFill="1" applyBorder="1"/>
    <xf numFmtId="0" fontId="2" fillId="2" borderId="9" xfId="0" applyFont="1" applyFill="1" applyBorder="1"/>
    <xf numFmtId="0" fontId="12" fillId="0" borderId="0" xfId="0" applyFont="1"/>
    <xf numFmtId="0" fontId="12" fillId="0" borderId="11" xfId="0" applyFont="1" applyBorder="1"/>
    <xf numFmtId="2" fontId="12" fillId="0" borderId="11" xfId="25" applyNumberFormat="1" applyFont="1" applyBorder="1" applyAlignment="1">
      <alignment horizontal="center" vertical="center"/>
    </xf>
    <xf numFmtId="0" fontId="12" fillId="0" borderId="12" xfId="0" applyFont="1" applyBorder="1"/>
    <xf numFmtId="2" fontId="12" fillId="0" borderId="12" xfId="25" applyNumberFormat="1" applyFont="1" applyBorder="1" applyAlignment="1">
      <alignment horizontal="center" vertical="center"/>
    </xf>
    <xf numFmtId="0" fontId="12" fillId="0" borderId="13" xfId="0" applyFont="1" applyBorder="1"/>
    <xf numFmtId="2" fontId="12" fillId="0" borderId="13" xfId="25" applyNumberFormat="1" applyFont="1" applyBorder="1" applyAlignment="1">
      <alignment horizontal="center" vertical="center"/>
    </xf>
    <xf numFmtId="0" fontId="0" fillId="6" borderId="3" xfId="0" applyFill="1" applyBorder="1"/>
    <xf numFmtId="0" fontId="0" fillId="6" borderId="9" xfId="0" applyFill="1" applyBorder="1"/>
    <xf numFmtId="10" fontId="0" fillId="6" borderId="4" xfId="0" applyNumberFormat="1" applyFill="1" applyBorder="1"/>
    <xf numFmtId="0" fontId="0" fillId="6" borderId="7" xfId="0" applyFill="1" applyBorder="1" applyAlignment="1">
      <alignment vertical="center"/>
    </xf>
    <xf numFmtId="0" fontId="0" fillId="6" borderId="10" xfId="0" applyFill="1" applyBorder="1"/>
    <xf numFmtId="10" fontId="0" fillId="6" borderId="8" xfId="0" applyNumberFormat="1" applyFill="1" applyBorder="1"/>
    <xf numFmtId="0" fontId="8" fillId="5" borderId="3" xfId="0" applyFont="1" applyFill="1" applyBorder="1" applyAlignment="1">
      <alignment horizontal="center"/>
    </xf>
    <xf numFmtId="9" fontId="8" fillId="5" borderId="4" xfId="0" applyNumberFormat="1" applyFont="1" applyFill="1" applyBorder="1"/>
    <xf numFmtId="0" fontId="8" fillId="5" borderId="7" xfId="0" applyFont="1" applyFill="1" applyBorder="1" applyAlignment="1">
      <alignment horizontal="center"/>
    </xf>
    <xf numFmtId="9" fontId="8" fillId="5" borderId="8" xfId="0" applyNumberFormat="1" applyFont="1" applyFill="1" applyBorder="1"/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8" fillId="6" borderId="5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9" fontId="0" fillId="6" borderId="5" xfId="22" applyFont="1" applyFill="1" applyBorder="1" applyAlignment="1">
      <alignment horizontal="center" vertical="center"/>
    </xf>
    <xf numFmtId="9" fontId="0" fillId="6" borderId="6" xfId="22" applyFont="1" applyFill="1" applyBorder="1" applyAlignment="1">
      <alignment horizontal="center" vertical="center"/>
    </xf>
    <xf numFmtId="9" fontId="0" fillId="6" borderId="5" xfId="22" applyFont="1" applyFill="1" applyBorder="1"/>
    <xf numFmtId="9" fontId="0" fillId="6" borderId="6" xfId="22" applyFont="1" applyFill="1" applyBorder="1"/>
    <xf numFmtId="9" fontId="0" fillId="6" borderId="7" xfId="22" applyFont="1" applyFill="1" applyBorder="1" applyAlignment="1">
      <alignment horizontal="center" vertical="center"/>
    </xf>
    <xf numFmtId="9" fontId="0" fillId="6" borderId="8" xfId="22" applyFont="1" applyFill="1" applyBorder="1" applyAlignment="1">
      <alignment horizontal="center" vertical="center"/>
    </xf>
    <xf numFmtId="9" fontId="0" fillId="6" borderId="7" xfId="22" applyFont="1" applyFill="1" applyBorder="1"/>
    <xf numFmtId="9" fontId="0" fillId="6" borderId="8" xfId="22" applyFont="1" applyFill="1" applyBorder="1"/>
    <xf numFmtId="0" fontId="8" fillId="5" borderId="9" xfId="0" applyFont="1" applyFill="1" applyBorder="1" applyAlignment="1">
      <alignment horizontal="center"/>
    </xf>
    <xf numFmtId="0" fontId="8" fillId="5" borderId="10" xfId="0" applyFont="1" applyFill="1" applyBorder="1" applyAlignment="1">
      <alignment horizontal="center"/>
    </xf>
    <xf numFmtId="10" fontId="0" fillId="0" borderId="0" xfId="22" applyNumberFormat="1" applyFont="1" applyAlignment="1">
      <alignment horizontal="center"/>
    </xf>
    <xf numFmtId="0" fontId="0" fillId="5" borderId="3" xfId="0" applyFill="1" applyBorder="1" applyAlignment="1">
      <alignment horizontal="center" vertical="center"/>
    </xf>
    <xf numFmtId="0" fontId="0" fillId="5" borderId="9" xfId="0" applyFill="1" applyBorder="1"/>
    <xf numFmtId="0" fontId="0" fillId="5" borderId="9" xfId="0" applyFill="1" applyBorder="1" applyAlignment="1">
      <alignment horizontal="center"/>
    </xf>
    <xf numFmtId="10" fontId="0" fillId="5" borderId="9" xfId="22" applyNumberFormat="1" applyFont="1" applyFill="1" applyBorder="1"/>
    <xf numFmtId="0" fontId="0" fillId="5" borderId="4" xfId="0" applyFill="1" applyBorder="1"/>
    <xf numFmtId="0" fontId="0" fillId="5" borderId="5" xfId="0" applyFill="1" applyBorder="1" applyAlignment="1">
      <alignment horizontal="center" vertical="center"/>
    </xf>
    <xf numFmtId="0" fontId="0" fillId="5" borderId="0" xfId="0" applyFill="1"/>
    <xf numFmtId="0" fontId="0" fillId="5" borderId="0" xfId="0" applyFill="1" applyAlignment="1">
      <alignment horizontal="center"/>
    </xf>
    <xf numFmtId="10" fontId="0" fillId="5" borderId="0" xfId="22" applyNumberFormat="1" applyFont="1" applyFill="1" applyBorder="1"/>
    <xf numFmtId="0" fontId="0" fillId="5" borderId="6" xfId="0" applyFill="1" applyBorder="1"/>
    <xf numFmtId="0" fontId="0" fillId="5" borderId="7" xfId="0" applyFill="1" applyBorder="1" applyAlignment="1">
      <alignment horizontal="center" vertical="center"/>
    </xf>
    <xf numFmtId="0" fontId="0" fillId="5" borderId="10" xfId="0" applyFill="1" applyBorder="1"/>
    <xf numFmtId="0" fontId="0" fillId="5" borderId="10" xfId="0" applyFill="1" applyBorder="1" applyAlignment="1">
      <alignment horizontal="center"/>
    </xf>
    <xf numFmtId="10" fontId="0" fillId="5" borderId="10" xfId="22" applyNumberFormat="1" applyFont="1" applyFill="1" applyBorder="1"/>
    <xf numFmtId="0" fontId="0" fillId="5" borderId="8" xfId="0" applyFill="1" applyBorder="1"/>
    <xf numFmtId="0" fontId="0" fillId="7" borderId="3" xfId="0" applyFill="1" applyBorder="1" applyAlignment="1">
      <alignment horizontal="center" vertical="center"/>
    </xf>
    <xf numFmtId="0" fontId="0" fillId="7" borderId="9" xfId="0" applyFill="1" applyBorder="1"/>
    <xf numFmtId="0" fontId="0" fillId="7" borderId="9" xfId="0" applyFill="1" applyBorder="1" applyAlignment="1">
      <alignment horizontal="center"/>
    </xf>
    <xf numFmtId="10" fontId="0" fillId="7" borderId="9" xfId="22" applyNumberFormat="1" applyFont="1" applyFill="1" applyBorder="1"/>
    <xf numFmtId="0" fontId="0" fillId="7" borderId="4" xfId="0" applyFill="1" applyBorder="1"/>
    <xf numFmtId="0" fontId="0" fillId="7" borderId="5" xfId="0" applyFill="1" applyBorder="1" applyAlignment="1">
      <alignment horizontal="center" vertical="center"/>
    </xf>
    <xf numFmtId="0" fontId="0" fillId="7" borderId="0" xfId="0" applyFill="1"/>
    <xf numFmtId="0" fontId="0" fillId="7" borderId="0" xfId="0" applyFill="1" applyAlignment="1">
      <alignment horizontal="center"/>
    </xf>
    <xf numFmtId="10" fontId="0" fillId="7" borderId="0" xfId="22" applyNumberFormat="1" applyFont="1" applyFill="1" applyBorder="1"/>
    <xf numFmtId="0" fontId="0" fillId="7" borderId="6" xfId="0" applyFill="1" applyBorder="1"/>
    <xf numFmtId="0" fontId="0" fillId="7" borderId="7" xfId="0" applyFill="1" applyBorder="1" applyAlignment="1">
      <alignment horizontal="center" vertical="center"/>
    </xf>
    <xf numFmtId="0" fontId="0" fillId="7" borderId="10" xfId="0" applyFill="1" applyBorder="1"/>
    <xf numFmtId="0" fontId="0" fillId="7" borderId="10" xfId="0" applyFill="1" applyBorder="1" applyAlignment="1">
      <alignment horizontal="center"/>
    </xf>
    <xf numFmtId="10" fontId="0" fillId="7" borderId="10" xfId="22" applyNumberFormat="1" applyFont="1" applyFill="1" applyBorder="1"/>
    <xf numFmtId="0" fontId="0" fillId="7" borderId="8" xfId="0" applyFill="1" applyBorder="1"/>
    <xf numFmtId="0" fontId="2" fillId="0" borderId="0" xfId="0" applyFont="1"/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1" xfId="0" applyFont="1" applyFill="1" applyBorder="1"/>
    <xf numFmtId="0" fontId="0" fillId="0" borderId="14" xfId="0" applyBorder="1"/>
    <xf numFmtId="0" fontId="0" fillId="0" borderId="10" xfId="0" applyBorder="1"/>
    <xf numFmtId="0" fontId="0" fillId="0" borderId="9" xfId="0" applyBorder="1"/>
    <xf numFmtId="0" fontId="8" fillId="6" borderId="9" xfId="0" applyFont="1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9" xfId="0" applyFill="1" applyBorder="1" applyAlignment="1">
      <alignment horizontal="center" vertical="center"/>
    </xf>
    <xf numFmtId="9" fontId="0" fillId="6" borderId="3" xfId="22" applyFont="1" applyFill="1" applyBorder="1"/>
    <xf numFmtId="9" fontId="0" fillId="6" borderId="9" xfId="22" applyFont="1" applyFill="1" applyBorder="1"/>
    <xf numFmtId="9" fontId="0" fillId="6" borderId="4" xfId="22" applyFont="1" applyFill="1" applyBorder="1"/>
    <xf numFmtId="0" fontId="0" fillId="6" borderId="5" xfId="0" applyFill="1" applyBorder="1"/>
    <xf numFmtId="9" fontId="0" fillId="4" borderId="5" xfId="22" applyFont="1" applyFill="1" applyBorder="1"/>
    <xf numFmtId="9" fontId="0" fillId="4" borderId="0" xfId="22" applyFont="1" applyFill="1" applyBorder="1"/>
    <xf numFmtId="9" fontId="0" fillId="4" borderId="6" xfId="22" applyFont="1" applyFill="1" applyBorder="1"/>
    <xf numFmtId="0" fontId="0" fillId="6" borderId="0" xfId="0" applyFill="1"/>
    <xf numFmtId="0" fontId="8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center" vertical="center"/>
    </xf>
    <xf numFmtId="9" fontId="0" fillId="6" borderId="0" xfId="22" applyFont="1" applyFill="1" applyBorder="1"/>
    <xf numFmtId="0" fontId="0" fillId="6" borderId="7" xfId="0" applyFill="1" applyBorder="1"/>
    <xf numFmtId="0" fontId="8" fillId="6" borderId="10" xfId="0" applyFont="1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10" xfId="0" applyFill="1" applyBorder="1" applyAlignment="1">
      <alignment horizontal="center" vertical="center"/>
    </xf>
    <xf numFmtId="9" fontId="0" fillId="6" borderId="10" xfId="22" applyFont="1" applyFill="1" applyBorder="1"/>
    <xf numFmtId="0" fontId="13" fillId="0" borderId="0" xfId="0" applyFont="1"/>
    <xf numFmtId="0" fontId="14" fillId="0" borderId="0" xfId="0" applyFont="1"/>
    <xf numFmtId="10" fontId="14" fillId="0" borderId="0" xfId="0" applyNumberFormat="1" applyFont="1"/>
    <xf numFmtId="0" fontId="15" fillId="0" borderId="0" xfId="0" applyFont="1"/>
    <xf numFmtId="9" fontId="0" fillId="6" borderId="0" xfId="22" applyFont="1" applyFill="1"/>
    <xf numFmtId="0" fontId="8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9" fontId="0" fillId="0" borderId="0" xfId="22" applyFont="1"/>
    <xf numFmtId="0" fontId="11" fillId="2" borderId="15" xfId="3" applyFont="1" applyFill="1" applyBorder="1" applyAlignment="1">
      <alignment horizontal="left"/>
    </xf>
    <xf numFmtId="0" fontId="0" fillId="0" borderId="1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7" xfId="0" applyBorder="1" applyAlignment="1">
      <alignment horizontal="center"/>
    </xf>
    <xf numFmtId="0" fontId="11" fillId="2" borderId="13" xfId="3" applyFont="1" applyFill="1" applyBorder="1" applyAlignment="1">
      <alignment horizontal="left"/>
    </xf>
    <xf numFmtId="0" fontId="0" fillId="4" borderId="5" xfId="0" applyFill="1" applyBorder="1"/>
    <xf numFmtId="0" fontId="0" fillId="0" borderId="6" xfId="0" applyBorder="1"/>
    <xf numFmtId="0" fontId="0" fillId="0" borderId="5" xfId="0" applyBorder="1"/>
    <xf numFmtId="0" fontId="0" fillId="4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8" fillId="4" borderId="5" xfId="0" applyFont="1" applyFill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1" fillId="2" borderId="15" xfId="24" applyFont="1" applyFill="1" applyBorder="1" applyAlignment="1">
      <alignment horizontal="left"/>
    </xf>
    <xf numFmtId="0" fontId="0" fillId="4" borderId="5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11" fillId="2" borderId="15" xfId="3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9" fontId="0" fillId="4" borderId="0" xfId="22" applyFont="1" applyFill="1"/>
    <xf numFmtId="9" fontId="0" fillId="0" borderId="5" xfId="22" applyFont="1" applyBorder="1"/>
    <xf numFmtId="9" fontId="0" fillId="0" borderId="6" xfId="22" applyFont="1" applyBorder="1"/>
    <xf numFmtId="9" fontId="0" fillId="0" borderId="7" xfId="22" applyFont="1" applyBorder="1"/>
    <xf numFmtId="9" fontId="0" fillId="0" borderId="8" xfId="22" applyFont="1" applyBorder="1"/>
    <xf numFmtId="9" fontId="0" fillId="0" borderId="0" xfId="22" applyFont="1" applyBorder="1"/>
    <xf numFmtId="9" fontId="0" fillId="4" borderId="7" xfId="22" applyFont="1" applyFill="1" applyBorder="1"/>
    <xf numFmtId="9" fontId="0" fillId="4" borderId="10" xfId="22" applyFont="1" applyFill="1" applyBorder="1"/>
    <xf numFmtId="9" fontId="0" fillId="0" borderId="10" xfId="22" applyFont="1" applyBorder="1"/>
    <xf numFmtId="0" fontId="2" fillId="2" borderId="15" xfId="0" applyFont="1" applyFill="1" applyBorder="1"/>
    <xf numFmtId="9" fontId="0" fillId="0" borderId="0" xfId="0" applyNumberFormat="1"/>
    <xf numFmtId="0" fontId="12" fillId="6" borderId="0" xfId="0" applyFont="1" applyFill="1"/>
    <xf numFmtId="0" fontId="12" fillId="6" borderId="6" xfId="0" applyFont="1" applyFill="1" applyBorder="1"/>
    <xf numFmtId="0" fontId="12" fillId="6" borderId="5" xfId="0" applyFont="1" applyFill="1" applyBorder="1"/>
  </cellXfs>
  <cellStyles count="26">
    <cellStyle name="Comma 2" xfId="1" xr:uid="{00000000-0005-0000-0000-000000000000}"/>
    <cellStyle name="Comma 2 2" xfId="23" xr:uid="{ACD072FD-D47D-4ED7-9F4D-DCA9B77AA234}"/>
    <cellStyle name="Millares" xfId="25" builtinId="3"/>
    <cellStyle name="Normal" xfId="0" builtinId="0"/>
    <cellStyle name="Normal 10" xfId="2" xr:uid="{00000000-0005-0000-0000-000003000000}"/>
    <cellStyle name="Normal 2" xfId="3" xr:uid="{00000000-0005-0000-0000-000004000000}"/>
    <cellStyle name="Normal 2 2" xfId="24" xr:uid="{8AB01B8C-44D5-416A-B04C-B287612FF8A0}"/>
    <cellStyle name="Normal 3" xfId="4" xr:uid="{00000000-0005-0000-0000-000005000000}"/>
    <cellStyle name="Normal 4" xfId="5" xr:uid="{00000000-0005-0000-0000-000006000000}"/>
    <cellStyle name="Normal 4 2" xfId="6" xr:uid="{00000000-0005-0000-0000-000007000000}"/>
    <cellStyle name="Normal 8" xfId="7" xr:uid="{00000000-0005-0000-0000-000008000000}"/>
    <cellStyle name="Normal 9 2" xfId="8" xr:uid="{00000000-0005-0000-0000-000009000000}"/>
    <cellStyle name="Normale_B2020" xfId="9" xr:uid="{00000000-0005-0000-0000-00000A000000}"/>
    <cellStyle name="Percent 2" xfId="10" xr:uid="{00000000-0005-0000-0000-00000B000000}"/>
    <cellStyle name="Percent 3" xfId="11" xr:uid="{00000000-0005-0000-0000-00000C000000}"/>
    <cellStyle name="Percent 3 2" xfId="12" xr:uid="{00000000-0005-0000-0000-00000D000000}"/>
    <cellStyle name="Percent 3 3" xfId="13" xr:uid="{00000000-0005-0000-0000-00000E000000}"/>
    <cellStyle name="Percent 4" xfId="14" xr:uid="{00000000-0005-0000-0000-00000F000000}"/>
    <cellStyle name="Percent 4 2" xfId="15" xr:uid="{00000000-0005-0000-0000-000010000000}"/>
    <cellStyle name="Percent 4 3" xfId="16" xr:uid="{00000000-0005-0000-0000-000011000000}"/>
    <cellStyle name="Percent 5" xfId="17" xr:uid="{00000000-0005-0000-0000-000012000000}"/>
    <cellStyle name="Percent 5 2" xfId="18" xr:uid="{00000000-0005-0000-0000-000013000000}"/>
    <cellStyle name="Percent 6" xfId="19" xr:uid="{00000000-0005-0000-0000-000014000000}"/>
    <cellStyle name="Percent 7" xfId="20" xr:uid="{00000000-0005-0000-0000-000015000000}"/>
    <cellStyle name="Porcentaje" xfId="22" builtinId="5"/>
    <cellStyle name="Standard_Sce_D_Extraction" xfId="21" xr:uid="{00000000-0005-0000-0000-000016000000}"/>
  </cellStyles>
  <dxfs count="4"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963705</xdr:colOff>
      <xdr:row>98</xdr:row>
      <xdr:rowOff>78442</xdr:rowOff>
    </xdr:from>
    <xdr:to>
      <xdr:col>29</xdr:col>
      <xdr:colOff>239141</xdr:colOff>
      <xdr:row>102</xdr:row>
      <xdr:rowOff>126180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9E4853-5E68-4600-91DB-A9EDDA9EDC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36655" y="18795067"/>
          <a:ext cx="7333586" cy="809738"/>
        </a:xfrm>
        <a:prstGeom prst="rect">
          <a:avLst/>
        </a:prstGeom>
      </xdr:spPr>
    </xdr:pic>
    <xdr:clientData/>
  </xdr:twoCellAnchor>
  <xdr:twoCellAnchor editAs="oneCell">
    <xdr:from>
      <xdr:col>17</xdr:col>
      <xdr:colOff>918882</xdr:colOff>
      <xdr:row>117</xdr:row>
      <xdr:rowOff>78442</xdr:rowOff>
    </xdr:from>
    <xdr:to>
      <xdr:col>29</xdr:col>
      <xdr:colOff>194318</xdr:colOff>
      <xdr:row>121</xdr:row>
      <xdr:rowOff>126180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C27637A-31E9-4C15-9A14-E1656CABF6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091832" y="22414567"/>
          <a:ext cx="7333586" cy="8097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CA70C-B09F-4ADC-8BA8-3D6CE308B5EE}">
  <sheetPr>
    <tabColor theme="0" tint="-0.14999847407452621"/>
  </sheetPr>
  <dimension ref="B3:AE213"/>
  <sheetViews>
    <sheetView showGridLines="0" tabSelected="1" topLeftCell="A138" zoomScale="70" zoomScaleNormal="70" workbookViewId="0">
      <selection activeCell="K183" sqref="K183"/>
    </sheetView>
  </sheetViews>
  <sheetFormatPr baseColWidth="10" defaultColWidth="9.140625" defaultRowHeight="15" x14ac:dyDescent="0.25"/>
  <cols>
    <col min="2" max="2" width="18" customWidth="1"/>
    <col min="4" max="4" width="11.28515625" customWidth="1"/>
    <col min="5" max="5" width="12.140625" customWidth="1"/>
    <col min="6" max="6" width="15.28515625" customWidth="1"/>
    <col min="14" max="14" width="16.140625" customWidth="1"/>
    <col min="18" max="18" width="16.42578125" customWidth="1"/>
    <col min="19" max="19" width="13" customWidth="1"/>
  </cols>
  <sheetData>
    <row r="3" spans="2:20" ht="18.75" x14ac:dyDescent="0.3">
      <c r="B3" s="112" t="s">
        <v>71</v>
      </c>
    </row>
    <row r="4" spans="2:20" ht="15.75" x14ac:dyDescent="0.25">
      <c r="B4" s="8" t="s">
        <v>17</v>
      </c>
      <c r="C4" s="8" t="s">
        <v>18</v>
      </c>
      <c r="D4" s="8" t="s">
        <v>19</v>
      </c>
      <c r="E4" s="9" t="s">
        <v>7</v>
      </c>
      <c r="F4" s="10" t="s">
        <v>20</v>
      </c>
      <c r="G4" s="8" t="s">
        <v>24</v>
      </c>
      <c r="H4" s="8" t="s">
        <v>25</v>
      </c>
      <c r="I4" s="8" t="s">
        <v>26</v>
      </c>
      <c r="J4" s="8" t="s">
        <v>27</v>
      </c>
      <c r="K4" s="8" t="s">
        <v>28</v>
      </c>
      <c r="L4" s="8" t="s">
        <v>29</v>
      </c>
      <c r="M4" s="8" t="s">
        <v>30</v>
      </c>
      <c r="N4" s="8" t="s">
        <v>31</v>
      </c>
      <c r="Q4" s="113" t="s">
        <v>53</v>
      </c>
      <c r="R4" s="113"/>
      <c r="S4" s="114">
        <v>5.7621225008503835E-2</v>
      </c>
      <c r="T4" s="115"/>
    </row>
    <row r="5" spans="2:20" ht="15.75" x14ac:dyDescent="0.25">
      <c r="B5" s="26" t="s">
        <v>32</v>
      </c>
      <c r="C5" s="27" t="s">
        <v>33</v>
      </c>
      <c r="D5" s="92" t="s">
        <v>34</v>
      </c>
      <c r="E5" s="93" t="s">
        <v>22</v>
      </c>
      <c r="F5" s="94">
        <v>1</v>
      </c>
      <c r="G5" s="95">
        <v>0.70492284759636947</v>
      </c>
      <c r="H5" s="96">
        <v>0.71027709227023539</v>
      </c>
      <c r="I5" s="96">
        <v>0.71018283052707665</v>
      </c>
      <c r="J5" s="96">
        <v>0.71320579170785603</v>
      </c>
      <c r="K5" s="96">
        <v>0.71486629778146171</v>
      </c>
      <c r="L5" s="96">
        <v>0.71503401741990957</v>
      </c>
      <c r="M5" s="96">
        <v>0.71399693928190033</v>
      </c>
      <c r="N5" s="97">
        <v>0.71196823116894092</v>
      </c>
      <c r="Q5" s="113" t="s">
        <v>54</v>
      </c>
      <c r="R5" s="113"/>
      <c r="S5" s="114">
        <v>9.3659149944684009E-2</v>
      </c>
      <c r="T5" s="115"/>
    </row>
    <row r="6" spans="2:20" x14ac:dyDescent="0.25">
      <c r="B6" s="98"/>
      <c r="C6" s="11" t="s">
        <v>35</v>
      </c>
      <c r="D6" s="12"/>
      <c r="E6" s="13" t="s">
        <v>22</v>
      </c>
      <c r="F6" s="14">
        <v>1</v>
      </c>
      <c r="G6" s="99">
        <f t="shared" ref="G6:N6" si="0">+G5*$S$5</f>
        <v>6.6022474682462001E-2</v>
      </c>
      <c r="H6" s="100">
        <f t="shared" si="0"/>
        <v>6.6523948687212134E-2</v>
      </c>
      <c r="I6" s="100">
        <f t="shared" si="0"/>
        <v>6.651512021247559E-2</v>
      </c>
      <c r="J6" s="100">
        <f t="shared" si="0"/>
        <v>6.6798248186983156E-2</v>
      </c>
      <c r="K6" s="100">
        <f t="shared" si="0"/>
        <v>6.6953769774315053E-2</v>
      </c>
      <c r="L6" s="100">
        <f t="shared" si="0"/>
        <v>6.6969478253081111E-2</v>
      </c>
      <c r="M6" s="100">
        <f t="shared" si="0"/>
        <v>6.6872346396248949E-2</v>
      </c>
      <c r="N6" s="101">
        <f t="shared" si="0"/>
        <v>6.6682339318903286E-2</v>
      </c>
      <c r="Q6" s="115"/>
      <c r="R6" s="115"/>
      <c r="S6" s="115"/>
      <c r="T6" s="115"/>
    </row>
    <row r="7" spans="2:20" x14ac:dyDescent="0.25">
      <c r="B7" s="98"/>
      <c r="C7" s="102" t="s">
        <v>36</v>
      </c>
      <c r="D7" s="103"/>
      <c r="E7" s="104" t="s">
        <v>22</v>
      </c>
      <c r="F7" s="105">
        <v>1</v>
      </c>
      <c r="G7" s="46">
        <v>6.6920156894449958E-3</v>
      </c>
      <c r="H7" s="106">
        <v>6.929791145634928E-3</v>
      </c>
      <c r="I7" s="106">
        <v>6.77249243782959E-3</v>
      </c>
      <c r="J7" s="106">
        <v>6.6178805784550977E-3</v>
      </c>
      <c r="K7" s="106">
        <v>6.5021617867783779E-3</v>
      </c>
      <c r="L7" s="106">
        <v>6.4218783098451155E-3</v>
      </c>
      <c r="M7" s="106">
        <v>6.3682683038996874E-3</v>
      </c>
      <c r="N7" s="47">
        <v>6.3368678974272319E-3</v>
      </c>
    </row>
    <row r="8" spans="2:20" x14ac:dyDescent="0.25">
      <c r="B8" s="98"/>
      <c r="C8" s="11" t="s">
        <v>37</v>
      </c>
      <c r="D8" s="12"/>
      <c r="E8" s="13" t="s">
        <v>22</v>
      </c>
      <c r="F8" s="14">
        <v>1</v>
      </c>
      <c r="G8" s="99">
        <f t="shared" ref="G8:N8" si="1">+G7*$S$4</f>
        <v>3.8560214180194803E-4</v>
      </c>
      <c r="H8" s="100">
        <f t="shared" si="1"/>
        <v>3.9930305486456775E-4</v>
      </c>
      <c r="I8" s="100">
        <f t="shared" si="1"/>
        <v>3.9023931062856949E-4</v>
      </c>
      <c r="J8" s="100">
        <f t="shared" si="1"/>
        <v>3.8133038589056872E-4</v>
      </c>
      <c r="K8" s="100">
        <f>+K7*$S$4</f>
        <v>3.7466252735765223E-4</v>
      </c>
      <c r="L8" s="100">
        <f t="shared" si="1"/>
        <v>3.7003649506881571E-4</v>
      </c>
      <c r="M8" s="100">
        <f t="shared" si="1"/>
        <v>3.6694742085352695E-4</v>
      </c>
      <c r="N8" s="101">
        <f t="shared" si="1"/>
        <v>3.6513809096681913E-4</v>
      </c>
    </row>
    <row r="9" spans="2:20" x14ac:dyDescent="0.25">
      <c r="B9" s="107"/>
      <c r="C9" s="30" t="s">
        <v>38</v>
      </c>
      <c r="D9" s="108"/>
      <c r="E9" s="109" t="s">
        <v>16</v>
      </c>
      <c r="F9" s="110">
        <v>1</v>
      </c>
      <c r="G9" s="50">
        <v>0.28838513671418559</v>
      </c>
      <c r="H9" s="111">
        <v>0.28279311658412976</v>
      </c>
      <c r="I9" s="111">
        <v>0.28304467703509384</v>
      </c>
      <c r="J9" s="111">
        <v>0.28017632771368889</v>
      </c>
      <c r="K9" s="111">
        <v>0.27863154043175997</v>
      </c>
      <c r="L9" s="111">
        <v>0.27854410427024534</v>
      </c>
      <c r="M9" s="111">
        <v>0.27963479241419981</v>
      </c>
      <c r="N9" s="51">
        <v>0.28169490093363186</v>
      </c>
    </row>
    <row r="10" spans="2:20" x14ac:dyDescent="0.25">
      <c r="B10" s="26" t="s">
        <v>39</v>
      </c>
      <c r="C10" s="27" t="s">
        <v>38</v>
      </c>
      <c r="D10" s="92" t="s">
        <v>40</v>
      </c>
      <c r="E10" s="93" t="s">
        <v>16</v>
      </c>
      <c r="F10" s="94">
        <v>1</v>
      </c>
      <c r="G10" s="95">
        <v>0.94914717262718429</v>
      </c>
      <c r="H10" s="96">
        <v>0.94900036088054851</v>
      </c>
      <c r="I10" s="96">
        <v>0.94207287924935468</v>
      </c>
      <c r="J10" s="96">
        <v>0.93664116240507755</v>
      </c>
      <c r="K10" s="96">
        <v>0.96537160286355184</v>
      </c>
      <c r="L10" s="96">
        <v>0.99584958281549263</v>
      </c>
      <c r="M10" s="96">
        <v>0.99970556052374615</v>
      </c>
      <c r="N10" s="97">
        <v>1</v>
      </c>
    </row>
    <row r="11" spans="2:20" x14ac:dyDescent="0.25">
      <c r="B11" s="107"/>
      <c r="C11" s="30" t="s">
        <v>41</v>
      </c>
      <c r="D11" s="108"/>
      <c r="E11" s="109" t="s">
        <v>16</v>
      </c>
      <c r="F11" s="110">
        <v>1</v>
      </c>
      <c r="G11" s="50">
        <v>5.0852827372815664E-2</v>
      </c>
      <c r="H11" s="111">
        <v>5.0999639119451462E-2</v>
      </c>
      <c r="I11" s="111">
        <v>5.7927120750645336E-2</v>
      </c>
      <c r="J11" s="111">
        <v>6.335883759492239E-2</v>
      </c>
      <c r="K11" s="111">
        <v>3.4628397136448101E-2</v>
      </c>
      <c r="L11" s="111">
        <v>4.150417184507307E-3</v>
      </c>
      <c r="M11" s="111">
        <v>2.9443947625379857E-4</v>
      </c>
      <c r="N11" s="51">
        <v>0</v>
      </c>
    </row>
    <row r="12" spans="2:20" x14ac:dyDescent="0.25">
      <c r="B12" s="26" t="s">
        <v>42</v>
      </c>
      <c r="C12" s="27" t="s">
        <v>38</v>
      </c>
      <c r="D12" s="92" t="s">
        <v>43</v>
      </c>
      <c r="E12" s="93" t="s">
        <v>16</v>
      </c>
      <c r="F12" s="94">
        <v>1</v>
      </c>
      <c r="G12" s="95">
        <v>0.73862618670258562</v>
      </c>
      <c r="H12" s="96">
        <v>0.73892113329867415</v>
      </c>
      <c r="I12" s="96">
        <v>0.74889110966438177</v>
      </c>
      <c r="J12" s="96">
        <v>0.74775912300544867</v>
      </c>
      <c r="K12" s="96">
        <v>0.73576050160718331</v>
      </c>
      <c r="L12" s="96">
        <v>0.70077220806192775</v>
      </c>
      <c r="M12" s="96">
        <v>0.48247290434054141</v>
      </c>
      <c r="N12" s="97">
        <v>0</v>
      </c>
    </row>
    <row r="13" spans="2:20" x14ac:dyDescent="0.25">
      <c r="B13" s="107"/>
      <c r="C13" s="30" t="s">
        <v>41</v>
      </c>
      <c r="D13" s="108"/>
      <c r="E13" s="109" t="s">
        <v>16</v>
      </c>
      <c r="F13" s="110">
        <v>1</v>
      </c>
      <c r="G13" s="50">
        <v>0.26137381329741433</v>
      </c>
      <c r="H13" s="111">
        <v>0.26107886670132585</v>
      </c>
      <c r="I13" s="111">
        <v>0.25110889033561812</v>
      </c>
      <c r="J13" s="111">
        <v>0.25224087699455128</v>
      </c>
      <c r="K13" s="111">
        <v>0.26423949839281657</v>
      </c>
      <c r="L13" s="111">
        <v>0.29922779193807231</v>
      </c>
      <c r="M13" s="111">
        <v>0.51752709565945865</v>
      </c>
      <c r="N13" s="51">
        <v>1</v>
      </c>
    </row>
    <row r="14" spans="2:20" x14ac:dyDescent="0.25">
      <c r="B14" s="26" t="s">
        <v>44</v>
      </c>
      <c r="C14" s="27" t="s">
        <v>33</v>
      </c>
      <c r="D14" s="92" t="s">
        <v>45</v>
      </c>
      <c r="E14" s="93" t="s">
        <v>22</v>
      </c>
      <c r="F14" s="94">
        <v>1</v>
      </c>
      <c r="G14" s="95">
        <v>2.3815208477444158E-2</v>
      </c>
      <c r="H14" s="96">
        <v>2.2291811973852816E-2</v>
      </c>
      <c r="I14" s="96">
        <v>1.8488966144340289E-2</v>
      </c>
      <c r="J14" s="96">
        <v>1.3679255515304019E-2</v>
      </c>
      <c r="K14" s="96">
        <v>9.258820007557551E-3</v>
      </c>
      <c r="L14" s="96">
        <v>5.3838956440186592E-3</v>
      </c>
      <c r="M14" s="96">
        <v>3.4997362435408037E-3</v>
      </c>
      <c r="N14" s="97">
        <v>1.6243768554304598E-3</v>
      </c>
    </row>
    <row r="15" spans="2:20" x14ac:dyDescent="0.25">
      <c r="B15" s="98"/>
      <c r="C15" s="11" t="s">
        <v>35</v>
      </c>
      <c r="D15" s="12"/>
      <c r="E15" s="13" t="s">
        <v>22</v>
      </c>
      <c r="F15" s="14">
        <v>1</v>
      </c>
      <c r="G15" s="99">
        <f t="shared" ref="G15:N15" si="2">+G14*$S$5</f>
        <v>2.230512181752852E-3</v>
      </c>
      <c r="H15" s="100">
        <f t="shared" si="2"/>
        <v>2.0878321601977834E-3</v>
      </c>
      <c r="I15" s="100">
        <f t="shared" si="2"/>
        <v>1.7316608524349532E-3</v>
      </c>
      <c r="J15" s="100">
        <f t="shared" si="2"/>
        <v>1.2811874434395048E-3</v>
      </c>
      <c r="K15" s="100">
        <f t="shared" si="2"/>
        <v>8.6717321139867303E-4</v>
      </c>
      <c r="L15" s="100">
        <f t="shared" si="2"/>
        <v>5.042510894096747E-4</v>
      </c>
      <c r="M15" s="100">
        <f t="shared" si="2"/>
        <v>3.2778232160063326E-4</v>
      </c>
      <c r="N15" s="101">
        <f t="shared" si="2"/>
        <v>1.5213775546943573E-4</v>
      </c>
    </row>
    <row r="16" spans="2:20" x14ac:dyDescent="0.25">
      <c r="B16" s="98"/>
      <c r="C16" s="102" t="s">
        <v>36</v>
      </c>
      <c r="D16" s="103"/>
      <c r="E16" s="104" t="s">
        <v>22</v>
      </c>
      <c r="F16" s="105">
        <v>1</v>
      </c>
      <c r="G16" s="46">
        <v>2.0733084888629265E-3</v>
      </c>
      <c r="H16" s="106">
        <v>4.6156996642390223E-3</v>
      </c>
      <c r="I16" s="106">
        <v>4.1776372247926703E-3</v>
      </c>
      <c r="J16" s="106">
        <v>3.3657996919672878E-3</v>
      </c>
      <c r="K16" s="106">
        <v>2.610790942060398E-3</v>
      </c>
      <c r="L16" s="106">
        <v>2.14961401171441E-3</v>
      </c>
      <c r="M16" s="106">
        <v>2.1258077344612158E-3</v>
      </c>
      <c r="N16" s="47">
        <v>2.0961786211324105E-3</v>
      </c>
    </row>
    <row r="17" spans="2:14" x14ac:dyDescent="0.25">
      <c r="B17" s="98"/>
      <c r="C17" s="11" t="s">
        <v>37</v>
      </c>
      <c r="D17" s="12"/>
      <c r="E17" s="13" t="s">
        <v>22</v>
      </c>
      <c r="F17" s="14">
        <v>1</v>
      </c>
      <c r="G17" s="99">
        <f t="shared" ref="G17:N17" si="3">+G16*$S$4</f>
        <v>1.1946657494881176E-4</v>
      </c>
      <c r="H17" s="100">
        <f t="shared" si="3"/>
        <v>2.6596226892479228E-4</v>
      </c>
      <c r="I17" s="100">
        <f t="shared" si="3"/>
        <v>2.4072057453367998E-4</v>
      </c>
      <c r="J17" s="100">
        <f t="shared" si="3"/>
        <v>1.9394150138439997E-4</v>
      </c>
      <c r="K17" s="100">
        <f t="shared" si="3"/>
        <v>1.5043697232262589E-4</v>
      </c>
      <c r="L17" s="100">
        <f t="shared" si="3"/>
        <v>1.2386339265042863E-4</v>
      </c>
      <c r="M17" s="100">
        <f t="shared" si="3"/>
        <v>1.2249164579220749E-4</v>
      </c>
      <c r="N17" s="101">
        <f t="shared" si="3"/>
        <v>1.2078437998628593E-4</v>
      </c>
    </row>
    <row r="18" spans="2:14" x14ac:dyDescent="0.25">
      <c r="B18" s="98"/>
      <c r="C18" s="102" t="s">
        <v>38</v>
      </c>
      <c r="D18" s="103"/>
      <c r="E18" s="104" t="s">
        <v>16</v>
      </c>
      <c r="F18" s="105">
        <v>1</v>
      </c>
      <c r="G18" s="46">
        <v>0.92987932910492899</v>
      </c>
      <c r="H18" s="106">
        <v>0.92789147783490933</v>
      </c>
      <c r="I18" s="106">
        <v>0.93587746814734207</v>
      </c>
      <c r="J18" s="106">
        <v>0.94391982472504832</v>
      </c>
      <c r="K18" s="106">
        <v>0.95160712503823763</v>
      </c>
      <c r="L18" s="106">
        <v>0.95939252769919714</v>
      </c>
      <c r="M18" s="106">
        <v>0.9647057933775387</v>
      </c>
      <c r="N18" s="47">
        <v>0.96976806311371933</v>
      </c>
    </row>
    <row r="19" spans="2:14" x14ac:dyDescent="0.25">
      <c r="B19" s="98"/>
      <c r="C19" s="102" t="s">
        <v>46</v>
      </c>
      <c r="D19" s="103"/>
      <c r="E19" s="104" t="s">
        <v>16</v>
      </c>
      <c r="F19" s="105">
        <v>1</v>
      </c>
      <c r="G19" s="46">
        <v>3.7747992514573081E-5</v>
      </c>
      <c r="H19" s="106">
        <v>3.9537071580347435E-5</v>
      </c>
      <c r="I19" s="106">
        <v>3.1040136722672816E-5</v>
      </c>
      <c r="J19" s="106">
        <v>2.2560142302436061E-5</v>
      </c>
      <c r="K19" s="106">
        <v>1.3904588350572295E-5</v>
      </c>
      <c r="L19" s="106">
        <v>6.5737431550899382E-6</v>
      </c>
      <c r="M19" s="106">
        <v>5.6721819182184823E-6</v>
      </c>
      <c r="N19" s="47">
        <v>4.8472784147460675E-6</v>
      </c>
    </row>
    <row r="20" spans="2:14" x14ac:dyDescent="0.25">
      <c r="B20" s="98"/>
      <c r="C20" s="102" t="s">
        <v>41</v>
      </c>
      <c r="D20" s="103"/>
      <c r="E20" s="104" t="s">
        <v>16</v>
      </c>
      <c r="F20" s="105">
        <v>1</v>
      </c>
      <c r="G20" s="46">
        <v>3.934284519831379E-2</v>
      </c>
      <c r="H20" s="106">
        <v>4.0960406157239941E-2</v>
      </c>
      <c r="I20" s="106">
        <v>3.7724721460420177E-2</v>
      </c>
      <c r="J20" s="106">
        <v>3.5984294670166381E-2</v>
      </c>
      <c r="K20" s="106">
        <v>3.4079328130290895E-2</v>
      </c>
      <c r="L20" s="106">
        <v>3.1145664652910007E-2</v>
      </c>
      <c r="M20" s="106">
        <v>2.7748944186360175E-2</v>
      </c>
      <c r="N20" s="47">
        <v>2.4609632511665785E-2</v>
      </c>
    </row>
    <row r="21" spans="2:14" x14ac:dyDescent="0.25">
      <c r="B21" s="98"/>
      <c r="C21" s="102" t="s">
        <v>47</v>
      </c>
      <c r="D21" s="103"/>
      <c r="E21" s="104" t="s">
        <v>16</v>
      </c>
      <c r="F21" s="105">
        <v>1</v>
      </c>
      <c r="G21" s="46">
        <v>4.1598287751059542E-3</v>
      </c>
      <c r="H21" s="106">
        <v>3.5005514914599922E-3</v>
      </c>
      <c r="I21" s="106">
        <v>3.1642680553171758E-3</v>
      </c>
      <c r="J21" s="106">
        <v>2.6942016095793833E-3</v>
      </c>
      <c r="K21" s="106">
        <v>2.2754449877230663E-3</v>
      </c>
      <c r="L21" s="106">
        <v>1.9217242490046254E-3</v>
      </c>
      <c r="M21" s="106">
        <v>1.9140462761810593E-3</v>
      </c>
      <c r="N21" s="47">
        <v>1.8969016196372945E-3</v>
      </c>
    </row>
    <row r="22" spans="2:14" x14ac:dyDescent="0.25">
      <c r="B22" s="98"/>
      <c r="C22" s="102" t="s">
        <v>48</v>
      </c>
      <c r="D22" s="103"/>
      <c r="E22" s="104" t="s">
        <v>16</v>
      </c>
      <c r="F22" s="105">
        <v>1</v>
      </c>
      <c r="G22" s="46">
        <v>6.9173196282955177E-4</v>
      </c>
      <c r="H22" s="106">
        <v>7.0051580671846349E-4</v>
      </c>
      <c r="I22" s="106">
        <v>5.3589883106496894E-4</v>
      </c>
      <c r="J22" s="106">
        <v>3.3406364563222629E-4</v>
      </c>
      <c r="K22" s="106">
        <v>1.5458630577989198E-4</v>
      </c>
      <c r="L22" s="106">
        <v>0</v>
      </c>
      <c r="M22" s="106">
        <v>0</v>
      </c>
      <c r="N22" s="47">
        <v>0</v>
      </c>
    </row>
    <row r="23" spans="2:14" x14ac:dyDescent="0.25">
      <c r="B23" s="107"/>
      <c r="C23" s="30" t="s">
        <v>49</v>
      </c>
      <c r="D23" s="108"/>
      <c r="E23" s="109" t="s">
        <v>16</v>
      </c>
      <c r="F23" s="110">
        <v>1</v>
      </c>
      <c r="G23" s="50">
        <v>0</v>
      </c>
      <c r="H23" s="111">
        <v>0</v>
      </c>
      <c r="I23" s="111">
        <v>0</v>
      </c>
      <c r="J23" s="111">
        <v>0</v>
      </c>
      <c r="K23" s="111">
        <v>0</v>
      </c>
      <c r="L23" s="111">
        <v>0</v>
      </c>
      <c r="M23" s="111">
        <v>0</v>
      </c>
      <c r="N23" s="51">
        <v>0</v>
      </c>
    </row>
    <row r="24" spans="2:14" x14ac:dyDescent="0.25">
      <c r="B24" s="26" t="s">
        <v>50</v>
      </c>
      <c r="C24" s="27" t="s">
        <v>33</v>
      </c>
      <c r="D24" s="92" t="s">
        <v>51</v>
      </c>
      <c r="E24" s="93" t="s">
        <v>22</v>
      </c>
      <c r="F24" s="94">
        <v>1</v>
      </c>
      <c r="G24" s="95">
        <v>0.42556332971371874</v>
      </c>
      <c r="H24" s="96">
        <v>0.4387611609386034</v>
      </c>
      <c r="I24" s="96">
        <v>0.44261960515720589</v>
      </c>
      <c r="J24" s="96">
        <v>0.44290296655299799</v>
      </c>
      <c r="K24" s="96">
        <v>0.4365209379689145</v>
      </c>
      <c r="L24" s="96">
        <v>0.41451173512154232</v>
      </c>
      <c r="M24" s="96">
        <v>0.37133349054455705</v>
      </c>
      <c r="N24" s="97">
        <v>0.31861719750149203</v>
      </c>
    </row>
    <row r="25" spans="2:14" x14ac:dyDescent="0.25">
      <c r="B25" s="98"/>
      <c r="C25" s="11" t="s">
        <v>35</v>
      </c>
      <c r="D25" s="12"/>
      <c r="E25" s="13" t="s">
        <v>22</v>
      </c>
      <c r="F25" s="14">
        <v>1</v>
      </c>
      <c r="G25" s="99">
        <f t="shared" ref="G25:N25" si="4">+G24*$S$5</f>
        <v>3.9857899708616182E-2</v>
      </c>
      <c r="H25" s="100">
        <f t="shared" si="4"/>
        <v>4.1093997362252291E-2</v>
      </c>
      <c r="I25" s="100">
        <f t="shared" si="4"/>
        <v>4.1455375967875574E-2</v>
      </c>
      <c r="J25" s="100">
        <f t="shared" si="4"/>
        <v>4.1481915355332605E-2</v>
      </c>
      <c r="K25" s="100">
        <f t="shared" si="4"/>
        <v>4.0884179983224668E-2</v>
      </c>
      <c r="L25" s="100">
        <f t="shared" si="4"/>
        <v>3.8822816753579674E-2</v>
      </c>
      <c r="M25" s="100">
        <f t="shared" si="4"/>
        <v>3.4778779070395574E-2</v>
      </c>
      <c r="N25" s="101">
        <f t="shared" si="4"/>
        <v>2.9841415875747242E-2</v>
      </c>
    </row>
    <row r="26" spans="2:14" x14ac:dyDescent="0.25">
      <c r="B26" s="98"/>
      <c r="C26" s="102" t="s">
        <v>36</v>
      </c>
      <c r="D26" s="103"/>
      <c r="E26" s="104" t="s">
        <v>22</v>
      </c>
      <c r="F26" s="105">
        <v>1</v>
      </c>
      <c r="G26" s="46">
        <v>0.43290649023408723</v>
      </c>
      <c r="H26" s="106">
        <v>0.44270157956346629</v>
      </c>
      <c r="I26" s="106">
        <v>0.43700779627864206</v>
      </c>
      <c r="J26" s="106">
        <v>0.42115097219368908</v>
      </c>
      <c r="K26" s="106">
        <v>0.38398409453487392</v>
      </c>
      <c r="L26" s="106">
        <v>0.32997249939716844</v>
      </c>
      <c r="M26" s="106">
        <v>0.27653309223744926</v>
      </c>
      <c r="N26" s="47">
        <v>0.22563596863358948</v>
      </c>
    </row>
    <row r="27" spans="2:14" x14ac:dyDescent="0.25">
      <c r="B27" s="98"/>
      <c r="C27" s="11" t="s">
        <v>37</v>
      </c>
      <c r="D27" s="12"/>
      <c r="E27" s="13" t="s">
        <v>22</v>
      </c>
      <c r="F27" s="14">
        <v>1</v>
      </c>
      <c r="G27" s="99">
        <f t="shared" ref="G27:N27" si="5">+G26*$S$4</f>
        <v>2.4944602281420009E-2</v>
      </c>
      <c r="H27" s="100">
        <f t="shared" si="5"/>
        <v>2.5509007327646552E-2</v>
      </c>
      <c r="I27" s="100">
        <f t="shared" si="5"/>
        <v>2.5180924559842038E-2</v>
      </c>
      <c r="J27" s="100">
        <f t="shared" si="5"/>
        <v>2.4267234931322702E-2</v>
      </c>
      <c r="K27" s="100">
        <f t="shared" si="5"/>
        <v>2.2125633910880578E-2</v>
      </c>
      <c r="L27" s="100">
        <f t="shared" si="5"/>
        <v>1.901341963438264E-2</v>
      </c>
      <c r="M27" s="100">
        <f t="shared" si="5"/>
        <v>1.5934175530111408E-2</v>
      </c>
      <c r="N27" s="101">
        <f t="shared" si="5"/>
        <v>1.3001420918647772E-2</v>
      </c>
    </row>
    <row r="28" spans="2:14" x14ac:dyDescent="0.25">
      <c r="B28" s="98"/>
      <c r="C28" s="102" t="s">
        <v>38</v>
      </c>
      <c r="D28" s="103"/>
      <c r="E28" s="104" t="s">
        <v>16</v>
      </c>
      <c r="F28" s="105">
        <v>1</v>
      </c>
      <c r="G28" s="46">
        <v>3.638539169699493E-2</v>
      </c>
      <c r="H28" s="106">
        <v>3.500721133687304E-2</v>
      </c>
      <c r="I28" s="106">
        <v>2.9217688019276274E-2</v>
      </c>
      <c r="J28" s="106">
        <v>3.3821014465619852E-2</v>
      </c>
      <c r="K28" s="106">
        <v>5.8599209810369333E-2</v>
      </c>
      <c r="L28" s="106">
        <v>0.10951512246093077</v>
      </c>
      <c r="M28" s="106">
        <v>0.17480089720619413</v>
      </c>
      <c r="N28" s="47">
        <v>0.24365820632430502</v>
      </c>
    </row>
    <row r="29" spans="2:14" x14ac:dyDescent="0.25">
      <c r="B29" s="98"/>
      <c r="C29" s="102" t="s">
        <v>46</v>
      </c>
      <c r="D29" s="103"/>
      <c r="E29" s="104" t="s">
        <v>16</v>
      </c>
      <c r="F29" s="105">
        <v>1</v>
      </c>
      <c r="G29" s="46">
        <v>0.10288236971605716</v>
      </c>
      <c r="H29" s="106">
        <v>8.1917460167846359E-2</v>
      </c>
      <c r="I29" s="106">
        <v>8.9395888673953885E-2</v>
      </c>
      <c r="J29" s="106">
        <v>0.10012790443325413</v>
      </c>
      <c r="K29" s="106">
        <v>0.11834523415808018</v>
      </c>
      <c r="L29" s="106">
        <v>0.14248412543489994</v>
      </c>
      <c r="M29" s="106">
        <v>0.17260530613985245</v>
      </c>
      <c r="N29" s="47">
        <v>0.20606197555747177</v>
      </c>
    </row>
    <row r="30" spans="2:14" x14ac:dyDescent="0.25">
      <c r="B30" s="98"/>
      <c r="C30" s="102" t="s">
        <v>41</v>
      </c>
      <c r="D30" s="103"/>
      <c r="E30" s="104" t="s">
        <v>16</v>
      </c>
      <c r="F30" s="105">
        <v>1</v>
      </c>
      <c r="G30" s="46">
        <v>5.4111527860738156E-5</v>
      </c>
      <c r="H30" s="106">
        <v>5.3192705911217035E-5</v>
      </c>
      <c r="I30" s="106">
        <v>5.7230300281677974E-5</v>
      </c>
      <c r="J30" s="106">
        <v>9.1081488583802855E-5</v>
      </c>
      <c r="K30" s="106">
        <v>2.9773481638115541E-4</v>
      </c>
      <c r="L30" s="106">
        <v>8.0420604209486852E-4</v>
      </c>
      <c r="M30" s="106">
        <v>1.441441284653545E-3</v>
      </c>
      <c r="N30" s="47">
        <v>2.1041191212510546E-3</v>
      </c>
    </row>
    <row r="31" spans="2:14" x14ac:dyDescent="0.25">
      <c r="B31" s="98"/>
      <c r="C31" s="102" t="s">
        <v>47</v>
      </c>
      <c r="D31" s="103"/>
      <c r="E31" s="104" t="s">
        <v>16</v>
      </c>
      <c r="F31" s="105">
        <v>1</v>
      </c>
      <c r="G31" s="46">
        <v>1.2957188037907301E-3</v>
      </c>
      <c r="H31" s="106">
        <v>1.5593952872995222E-3</v>
      </c>
      <c r="I31" s="106">
        <v>1.7017915706400845E-3</v>
      </c>
      <c r="J31" s="106">
        <v>1.9060608658553284E-3</v>
      </c>
      <c r="K31" s="106">
        <v>2.2527887113808669E-3</v>
      </c>
      <c r="L31" s="106">
        <v>2.7123115433636854E-3</v>
      </c>
      <c r="M31" s="106">
        <v>3.2857725872935625E-3</v>
      </c>
      <c r="N31" s="47">
        <v>3.9225328618905956E-3</v>
      </c>
    </row>
    <row r="32" spans="2:14" x14ac:dyDescent="0.25">
      <c r="B32" s="98"/>
      <c r="C32" s="102" t="s">
        <v>52</v>
      </c>
      <c r="D32" s="103"/>
      <c r="E32" s="104" t="s">
        <v>16</v>
      </c>
      <c r="F32" s="105">
        <v>1</v>
      </c>
      <c r="G32" s="46">
        <v>9.1258830749058398E-4</v>
      </c>
      <c r="H32" s="106">
        <v>0</v>
      </c>
      <c r="I32" s="106">
        <v>0</v>
      </c>
      <c r="J32" s="106">
        <v>0</v>
      </c>
      <c r="K32" s="106">
        <v>0</v>
      </c>
      <c r="L32" s="106">
        <v>0</v>
      </c>
      <c r="M32" s="106">
        <v>0</v>
      </c>
      <c r="N32" s="47">
        <v>0</v>
      </c>
    </row>
    <row r="33" spans="2:31" x14ac:dyDescent="0.25">
      <c r="B33" s="107"/>
      <c r="C33" s="30" t="s">
        <v>49</v>
      </c>
      <c r="D33" s="108"/>
      <c r="E33" s="109" t="s">
        <v>16</v>
      </c>
      <c r="F33" s="110">
        <v>1</v>
      </c>
      <c r="G33" s="50">
        <v>0</v>
      </c>
      <c r="H33" s="111">
        <v>0</v>
      </c>
      <c r="I33" s="111">
        <v>0</v>
      </c>
      <c r="J33" s="111">
        <v>0</v>
      </c>
      <c r="K33" s="111">
        <v>0</v>
      </c>
      <c r="L33" s="111">
        <v>0</v>
      </c>
      <c r="M33" s="111">
        <v>0</v>
      </c>
      <c r="N33" s="51">
        <v>0</v>
      </c>
    </row>
    <row r="34" spans="2:31" x14ac:dyDescent="0.25">
      <c r="B34" s="102"/>
      <c r="C34" s="102"/>
      <c r="D34" s="103"/>
      <c r="E34" s="104"/>
      <c r="F34" s="105"/>
      <c r="G34" s="116"/>
      <c r="H34" s="116"/>
      <c r="I34" s="116"/>
      <c r="J34" s="116"/>
      <c r="K34" s="116"/>
      <c r="L34" s="116"/>
      <c r="M34" s="116"/>
      <c r="N34" s="116"/>
    </row>
    <row r="35" spans="2:31" x14ac:dyDescent="0.25">
      <c r="D35" s="117"/>
      <c r="E35" s="5"/>
      <c r="F35" s="118"/>
      <c r="G35" s="119"/>
      <c r="H35" s="119"/>
      <c r="I35" s="119"/>
      <c r="J35" s="119"/>
      <c r="K35" s="119"/>
      <c r="L35" s="119"/>
      <c r="M35" s="119"/>
      <c r="N35" s="119"/>
    </row>
    <row r="36" spans="2:31" ht="13.5" customHeight="1" x14ac:dyDescent="0.25"/>
    <row r="39" spans="2:31" x14ac:dyDescent="0.25">
      <c r="B39" s="120" t="s">
        <v>17</v>
      </c>
      <c r="C39" s="121" t="s">
        <v>32</v>
      </c>
      <c r="D39" s="122"/>
      <c r="E39" s="122"/>
      <c r="F39" s="122"/>
      <c r="G39" s="123"/>
      <c r="H39" s="121" t="s">
        <v>39</v>
      </c>
      <c r="I39" s="123"/>
      <c r="J39" s="121" t="s">
        <v>42</v>
      </c>
      <c r="K39" s="123"/>
      <c r="L39" s="121" t="s">
        <v>44</v>
      </c>
      <c r="M39" s="122"/>
      <c r="N39" s="122"/>
      <c r="O39" s="122"/>
      <c r="P39" s="122"/>
      <c r="Q39" s="122"/>
      <c r="R39" s="122"/>
      <c r="S39" s="122"/>
      <c r="T39" s="122"/>
      <c r="U39" s="123"/>
      <c r="V39" s="121" t="s">
        <v>50</v>
      </c>
      <c r="W39" s="122"/>
      <c r="X39" s="122"/>
      <c r="Y39" s="122"/>
      <c r="Z39" s="122"/>
      <c r="AA39" s="122"/>
      <c r="AB39" s="122"/>
      <c r="AC39" s="122"/>
      <c r="AD39" s="122"/>
      <c r="AE39" s="123"/>
    </row>
    <row r="40" spans="2:31" x14ac:dyDescent="0.25">
      <c r="B40" s="124" t="s">
        <v>18</v>
      </c>
      <c r="C40" s="125" t="s">
        <v>33</v>
      </c>
      <c r="D40" s="11" t="s">
        <v>35</v>
      </c>
      <c r="E40" s="11" t="s">
        <v>36</v>
      </c>
      <c r="F40" s="11" t="s">
        <v>37</v>
      </c>
      <c r="G40" s="102" t="s">
        <v>38</v>
      </c>
      <c r="H40" s="102" t="s">
        <v>38</v>
      </c>
      <c r="I40" s="126" t="s">
        <v>41</v>
      </c>
      <c r="J40" s="127" t="s">
        <v>38</v>
      </c>
      <c r="K40" s="126" t="s">
        <v>41</v>
      </c>
      <c r="L40" s="128" t="s">
        <v>33</v>
      </c>
      <c r="M40" s="14" t="s">
        <v>35</v>
      </c>
      <c r="N40" s="14" t="s">
        <v>36</v>
      </c>
      <c r="O40" s="14" t="s">
        <v>37</v>
      </c>
      <c r="P40" s="118" t="s">
        <v>38</v>
      </c>
      <c r="Q40" s="118" t="s">
        <v>46</v>
      </c>
      <c r="R40" s="118" t="s">
        <v>41</v>
      </c>
      <c r="S40" s="118" t="s">
        <v>47</v>
      </c>
      <c r="T40" s="118" t="s">
        <v>48</v>
      </c>
      <c r="U40" s="129" t="s">
        <v>49</v>
      </c>
      <c r="V40" s="125" t="s">
        <v>33</v>
      </c>
      <c r="W40" s="11" t="s">
        <v>35</v>
      </c>
      <c r="X40" s="11" t="s">
        <v>36</v>
      </c>
      <c r="Y40" s="11" t="s">
        <v>37</v>
      </c>
      <c r="Z40" t="s">
        <v>38</v>
      </c>
      <c r="AA40" t="s">
        <v>46</v>
      </c>
      <c r="AB40" t="s">
        <v>41</v>
      </c>
      <c r="AC40" t="s">
        <v>47</v>
      </c>
      <c r="AD40" t="s">
        <v>52</v>
      </c>
      <c r="AE40" s="126" t="s">
        <v>49</v>
      </c>
    </row>
    <row r="41" spans="2:31" x14ac:dyDescent="0.25">
      <c r="B41" s="120" t="s">
        <v>19</v>
      </c>
      <c r="C41" s="130" t="s">
        <v>34</v>
      </c>
      <c r="D41" s="12"/>
      <c r="E41" s="12"/>
      <c r="F41" s="12"/>
      <c r="G41" s="131"/>
      <c r="H41" s="132" t="s">
        <v>40</v>
      </c>
      <c r="I41" s="131"/>
      <c r="J41" s="132" t="s">
        <v>43</v>
      </c>
      <c r="K41" s="131"/>
      <c r="L41" s="130" t="s">
        <v>45</v>
      </c>
      <c r="M41" s="12"/>
      <c r="N41" s="12"/>
      <c r="O41" s="12"/>
      <c r="P41" s="117"/>
      <c r="Q41" s="117"/>
      <c r="R41" s="117"/>
      <c r="S41" s="117"/>
      <c r="T41" s="117"/>
      <c r="U41" s="131"/>
      <c r="V41" s="130" t="s">
        <v>51</v>
      </c>
      <c r="W41" s="12"/>
      <c r="X41" s="12"/>
      <c r="Y41" s="12"/>
      <c r="Z41" s="117"/>
      <c r="AA41" s="117"/>
      <c r="AB41" s="117"/>
      <c r="AC41" s="117"/>
      <c r="AD41" s="117"/>
      <c r="AE41" s="131"/>
    </row>
    <row r="42" spans="2:31" x14ac:dyDescent="0.25">
      <c r="B42" s="133" t="s">
        <v>7</v>
      </c>
      <c r="C42" s="134" t="s">
        <v>22</v>
      </c>
      <c r="D42" s="13" t="s">
        <v>22</v>
      </c>
      <c r="E42" s="13" t="s">
        <v>22</v>
      </c>
      <c r="F42" s="13" t="s">
        <v>22</v>
      </c>
      <c r="G42" s="135" t="s">
        <v>16</v>
      </c>
      <c r="H42" s="136" t="s">
        <v>16</v>
      </c>
      <c r="I42" s="135" t="s">
        <v>16</v>
      </c>
      <c r="J42" s="136" t="s">
        <v>16</v>
      </c>
      <c r="K42" s="135" t="s">
        <v>16</v>
      </c>
      <c r="L42" s="134" t="s">
        <v>22</v>
      </c>
      <c r="M42" s="13" t="s">
        <v>22</v>
      </c>
      <c r="N42" s="13" t="s">
        <v>22</v>
      </c>
      <c r="O42" s="13" t="s">
        <v>22</v>
      </c>
      <c r="P42" s="5" t="s">
        <v>16</v>
      </c>
      <c r="Q42" s="5" t="s">
        <v>16</v>
      </c>
      <c r="R42" s="5" t="s">
        <v>16</v>
      </c>
      <c r="S42" s="5" t="s">
        <v>16</v>
      </c>
      <c r="T42" s="5" t="s">
        <v>16</v>
      </c>
      <c r="U42" s="135" t="s">
        <v>16</v>
      </c>
      <c r="V42" s="134" t="s">
        <v>22</v>
      </c>
      <c r="W42" s="13" t="s">
        <v>22</v>
      </c>
      <c r="X42" s="13" t="s">
        <v>22</v>
      </c>
      <c r="Y42" s="13" t="s">
        <v>22</v>
      </c>
      <c r="Z42" s="5" t="s">
        <v>16</v>
      </c>
      <c r="AA42" s="5" t="s">
        <v>16</v>
      </c>
      <c r="AB42" s="5" t="s">
        <v>16</v>
      </c>
      <c r="AC42" s="5" t="s">
        <v>16</v>
      </c>
      <c r="AD42" s="5" t="s">
        <v>16</v>
      </c>
      <c r="AE42" s="135" t="s">
        <v>16</v>
      </c>
    </row>
    <row r="43" spans="2:31" x14ac:dyDescent="0.25">
      <c r="B43" s="137" t="s">
        <v>20</v>
      </c>
      <c r="C43" s="128">
        <v>1</v>
      </c>
      <c r="D43" s="14">
        <v>1</v>
      </c>
      <c r="E43" s="14">
        <v>1</v>
      </c>
      <c r="F43" s="14">
        <v>1</v>
      </c>
      <c r="G43" s="129">
        <v>1</v>
      </c>
      <c r="H43" s="138">
        <v>1</v>
      </c>
      <c r="I43" s="129">
        <v>1</v>
      </c>
      <c r="J43" s="138">
        <v>1</v>
      </c>
      <c r="K43" s="129">
        <v>1</v>
      </c>
      <c r="L43" s="128">
        <v>1</v>
      </c>
      <c r="M43" s="14">
        <v>1</v>
      </c>
      <c r="N43" s="14">
        <v>1</v>
      </c>
      <c r="O43" s="14">
        <v>1</v>
      </c>
      <c r="P43" s="118">
        <v>1</v>
      </c>
      <c r="Q43" s="118">
        <v>1</v>
      </c>
      <c r="R43" s="118">
        <v>1</v>
      </c>
      <c r="S43" s="118">
        <v>1</v>
      </c>
      <c r="T43" s="118">
        <v>1</v>
      </c>
      <c r="U43" s="129">
        <v>1</v>
      </c>
      <c r="V43" s="128">
        <v>1</v>
      </c>
      <c r="W43" s="14">
        <v>1</v>
      </c>
      <c r="X43" s="14">
        <v>1</v>
      </c>
      <c r="Y43" s="14">
        <v>1</v>
      </c>
      <c r="Z43" s="118">
        <v>1</v>
      </c>
      <c r="AA43" s="118">
        <v>1</v>
      </c>
      <c r="AB43" s="118">
        <v>1</v>
      </c>
      <c r="AC43" s="118">
        <v>1</v>
      </c>
      <c r="AD43" s="118">
        <v>1</v>
      </c>
      <c r="AE43" s="129">
        <v>1</v>
      </c>
    </row>
    <row r="44" spans="2:31" x14ac:dyDescent="0.25">
      <c r="B44" s="120">
        <v>2019</v>
      </c>
      <c r="C44" s="139" cm="1">
        <f t="array" ref="C44:G51">+TRANSPOSE(G5:N9)</f>
        <v>0.70492284759636947</v>
      </c>
      <c r="D44" s="139">
        <v>6.6022474682462001E-2</v>
      </c>
      <c r="E44" s="139">
        <v>6.6920156894449958E-3</v>
      </c>
      <c r="F44" s="139">
        <v>3.8560214180194803E-4</v>
      </c>
      <c r="G44" s="119">
        <v>0.28838513671418559</v>
      </c>
      <c r="H44" s="140" cm="1">
        <f t="array" ref="H44:K51">+TRANSPOSE(G10:N13)</f>
        <v>0.94914717262718429</v>
      </c>
      <c r="I44" s="141">
        <v>5.0852827372815664E-2</v>
      </c>
      <c r="J44" s="140">
        <v>0.73862618670258562</v>
      </c>
      <c r="K44" s="141">
        <v>0.26137381329741433</v>
      </c>
      <c r="L44" s="99" cm="1">
        <f t="array" ref="L44:U51">+TRANSPOSE(G14:N23)</f>
        <v>2.3815208477444158E-2</v>
      </c>
      <c r="M44" s="100">
        <v>2.230512181752852E-3</v>
      </c>
      <c r="N44" s="100">
        <v>2.0733084888629265E-3</v>
      </c>
      <c r="O44" s="100">
        <v>1.1946657494881176E-4</v>
      </c>
      <c r="P44" s="144">
        <v>0.92987932910492899</v>
      </c>
      <c r="Q44" s="144">
        <v>3.7747992514573081E-5</v>
      </c>
      <c r="R44" s="144">
        <v>3.934284519831379E-2</v>
      </c>
      <c r="S44" s="144">
        <v>4.1598287751059542E-3</v>
      </c>
      <c r="T44" s="144">
        <v>6.9173196282955177E-4</v>
      </c>
      <c r="U44" s="141">
        <v>0</v>
      </c>
      <c r="V44" s="99" cm="1">
        <f t="array" ref="V44:AE51">+TRANSPOSE(G24:N33)</f>
        <v>0.42556332971371874</v>
      </c>
      <c r="W44" s="100">
        <v>3.9857899708616182E-2</v>
      </c>
      <c r="X44" s="100">
        <v>0.43290649023408723</v>
      </c>
      <c r="Y44" s="100">
        <v>2.4944602281420009E-2</v>
      </c>
      <c r="Z44" s="144">
        <v>3.638539169699493E-2</v>
      </c>
      <c r="AA44" s="144">
        <v>0.10288236971605716</v>
      </c>
      <c r="AB44" s="144">
        <v>5.4111527860738156E-5</v>
      </c>
      <c r="AC44" s="144">
        <v>1.2957188037907301E-3</v>
      </c>
      <c r="AD44" s="144">
        <v>9.1258830749058398E-4</v>
      </c>
      <c r="AE44" s="141">
        <v>0</v>
      </c>
    </row>
    <row r="45" spans="2:31" x14ac:dyDescent="0.25">
      <c r="B45" s="120">
        <v>2020</v>
      </c>
      <c r="C45" s="139">
        <v>0.71027709227023539</v>
      </c>
      <c r="D45" s="139">
        <v>6.6523948687212134E-2</v>
      </c>
      <c r="E45" s="139">
        <v>6.929791145634928E-3</v>
      </c>
      <c r="F45" s="139">
        <v>3.9930305486456775E-4</v>
      </c>
      <c r="G45" s="119">
        <v>0.28279311658412976</v>
      </c>
      <c r="H45" s="140">
        <v>0.94900036088054851</v>
      </c>
      <c r="I45" s="141">
        <v>5.0999639119451462E-2</v>
      </c>
      <c r="J45" s="140">
        <v>0.73892113329867415</v>
      </c>
      <c r="K45" s="141">
        <v>0.26107886670132585</v>
      </c>
      <c r="L45" s="99">
        <v>2.2291811973852816E-2</v>
      </c>
      <c r="M45" s="100">
        <v>2.0878321601977834E-3</v>
      </c>
      <c r="N45" s="100">
        <v>4.6156996642390223E-3</v>
      </c>
      <c r="O45" s="100">
        <v>2.6596226892479228E-4</v>
      </c>
      <c r="P45" s="144">
        <v>0.92789147783490933</v>
      </c>
      <c r="Q45" s="144">
        <v>3.9537071580347435E-5</v>
      </c>
      <c r="R45" s="144">
        <v>4.0960406157239941E-2</v>
      </c>
      <c r="S45" s="144">
        <v>3.5005514914599922E-3</v>
      </c>
      <c r="T45" s="144">
        <v>7.0051580671846349E-4</v>
      </c>
      <c r="U45" s="141">
        <v>0</v>
      </c>
      <c r="V45" s="99">
        <v>0.4387611609386034</v>
      </c>
      <c r="W45" s="100">
        <v>4.1093997362252291E-2</v>
      </c>
      <c r="X45" s="100">
        <v>0.44270157956346629</v>
      </c>
      <c r="Y45" s="100">
        <v>2.5509007327646552E-2</v>
      </c>
      <c r="Z45" s="144">
        <v>3.500721133687304E-2</v>
      </c>
      <c r="AA45" s="144">
        <v>8.1917460167846359E-2</v>
      </c>
      <c r="AB45" s="144">
        <v>5.3192705911217035E-5</v>
      </c>
      <c r="AC45" s="144">
        <v>1.5593952872995222E-3</v>
      </c>
      <c r="AD45" s="144">
        <v>0</v>
      </c>
      <c r="AE45" s="141">
        <v>0</v>
      </c>
    </row>
    <row r="46" spans="2:31" x14ac:dyDescent="0.25">
      <c r="B46" s="120">
        <v>2025</v>
      </c>
      <c r="C46" s="139">
        <v>0.71018283052707665</v>
      </c>
      <c r="D46" s="139">
        <v>6.651512021247559E-2</v>
      </c>
      <c r="E46" s="139">
        <v>6.77249243782959E-3</v>
      </c>
      <c r="F46" s="139">
        <v>3.9023931062856949E-4</v>
      </c>
      <c r="G46" s="119">
        <v>0.28304467703509384</v>
      </c>
      <c r="H46" s="140">
        <v>0.94207287924935468</v>
      </c>
      <c r="I46" s="141">
        <v>5.7927120750645336E-2</v>
      </c>
      <c r="J46" s="140">
        <v>0.74889110966438177</v>
      </c>
      <c r="K46" s="141">
        <v>0.25110889033561812</v>
      </c>
      <c r="L46" s="99">
        <v>1.8488966144340289E-2</v>
      </c>
      <c r="M46" s="100">
        <v>1.7316608524349532E-3</v>
      </c>
      <c r="N46" s="100">
        <v>4.1776372247926703E-3</v>
      </c>
      <c r="O46" s="100">
        <v>2.4072057453367998E-4</v>
      </c>
      <c r="P46" s="144">
        <v>0.93587746814734207</v>
      </c>
      <c r="Q46" s="144">
        <v>3.1040136722672816E-5</v>
      </c>
      <c r="R46" s="144">
        <v>3.7724721460420177E-2</v>
      </c>
      <c r="S46" s="144">
        <v>3.1642680553171758E-3</v>
      </c>
      <c r="T46" s="144">
        <v>5.3589883106496894E-4</v>
      </c>
      <c r="U46" s="141">
        <v>0</v>
      </c>
      <c r="V46" s="99">
        <v>0.44261960515720589</v>
      </c>
      <c r="W46" s="100">
        <v>4.1455375967875574E-2</v>
      </c>
      <c r="X46" s="100">
        <v>0.43700779627864206</v>
      </c>
      <c r="Y46" s="100">
        <v>2.5180924559842038E-2</v>
      </c>
      <c r="Z46" s="144">
        <v>2.9217688019276274E-2</v>
      </c>
      <c r="AA46" s="144">
        <v>8.9395888673953885E-2</v>
      </c>
      <c r="AB46" s="144">
        <v>5.7230300281677974E-5</v>
      </c>
      <c r="AC46" s="144">
        <v>1.7017915706400845E-3</v>
      </c>
      <c r="AD46" s="144">
        <v>0</v>
      </c>
      <c r="AE46" s="141">
        <v>0</v>
      </c>
    </row>
    <row r="47" spans="2:31" x14ac:dyDescent="0.25">
      <c r="B47" s="120">
        <v>2030</v>
      </c>
      <c r="C47" s="139">
        <v>0.71320579170785603</v>
      </c>
      <c r="D47" s="139">
        <v>6.6798248186983156E-2</v>
      </c>
      <c r="E47" s="139">
        <v>6.6178805784550977E-3</v>
      </c>
      <c r="F47" s="139">
        <v>3.8133038589056872E-4</v>
      </c>
      <c r="G47" s="119">
        <v>0.28017632771368889</v>
      </c>
      <c r="H47" s="140">
        <v>0.93664116240507755</v>
      </c>
      <c r="I47" s="141">
        <v>6.335883759492239E-2</v>
      </c>
      <c r="J47" s="140">
        <v>0.74775912300544867</v>
      </c>
      <c r="K47" s="141">
        <v>0.25224087699455128</v>
      </c>
      <c r="L47" s="99">
        <v>1.3679255515304019E-2</v>
      </c>
      <c r="M47" s="100">
        <v>1.2811874434395048E-3</v>
      </c>
      <c r="N47" s="100">
        <v>3.3657996919672878E-3</v>
      </c>
      <c r="O47" s="100">
        <v>1.9394150138439997E-4</v>
      </c>
      <c r="P47" s="144">
        <v>0.94391982472504832</v>
      </c>
      <c r="Q47" s="144">
        <v>2.2560142302436061E-5</v>
      </c>
      <c r="R47" s="144">
        <v>3.5984294670166381E-2</v>
      </c>
      <c r="S47" s="144">
        <v>2.6942016095793833E-3</v>
      </c>
      <c r="T47" s="144">
        <v>3.3406364563222629E-4</v>
      </c>
      <c r="U47" s="141">
        <v>0</v>
      </c>
      <c r="V47" s="99">
        <v>0.44290296655299799</v>
      </c>
      <c r="W47" s="100">
        <v>4.1481915355332605E-2</v>
      </c>
      <c r="X47" s="100">
        <v>0.42115097219368908</v>
      </c>
      <c r="Y47" s="100">
        <v>2.4267234931322702E-2</v>
      </c>
      <c r="Z47" s="144">
        <v>3.3821014465619852E-2</v>
      </c>
      <c r="AA47" s="144">
        <v>0.10012790443325413</v>
      </c>
      <c r="AB47" s="144">
        <v>9.1081488583802855E-5</v>
      </c>
      <c r="AC47" s="144">
        <v>1.9060608658553284E-3</v>
      </c>
      <c r="AD47" s="144">
        <v>0</v>
      </c>
      <c r="AE47" s="141">
        <v>0</v>
      </c>
    </row>
    <row r="48" spans="2:31" x14ac:dyDescent="0.25">
      <c r="B48" s="120">
        <v>2035</v>
      </c>
      <c r="C48" s="139">
        <v>0.71486629778146171</v>
      </c>
      <c r="D48" s="139">
        <v>6.6953769774315053E-2</v>
      </c>
      <c r="E48" s="139">
        <v>6.5021617867783779E-3</v>
      </c>
      <c r="F48" s="139">
        <v>3.7466252735765223E-4</v>
      </c>
      <c r="G48" s="119">
        <v>0.27863154043175997</v>
      </c>
      <c r="H48" s="140">
        <v>0.96537160286355184</v>
      </c>
      <c r="I48" s="141">
        <v>3.4628397136448101E-2</v>
      </c>
      <c r="J48" s="140">
        <v>0.73576050160718331</v>
      </c>
      <c r="K48" s="141">
        <v>0.26423949839281657</v>
      </c>
      <c r="L48" s="99">
        <v>9.258820007557551E-3</v>
      </c>
      <c r="M48" s="100">
        <v>8.6717321139867303E-4</v>
      </c>
      <c r="N48" s="100">
        <v>2.610790942060398E-3</v>
      </c>
      <c r="O48" s="100">
        <v>1.5043697232262589E-4</v>
      </c>
      <c r="P48" s="144">
        <v>0.95160712503823763</v>
      </c>
      <c r="Q48" s="144">
        <v>1.3904588350572295E-5</v>
      </c>
      <c r="R48" s="144">
        <v>3.4079328130290895E-2</v>
      </c>
      <c r="S48" s="144">
        <v>2.2754449877230663E-3</v>
      </c>
      <c r="T48" s="144">
        <v>1.5458630577989198E-4</v>
      </c>
      <c r="U48" s="141">
        <v>0</v>
      </c>
      <c r="V48" s="99">
        <v>0.4365209379689145</v>
      </c>
      <c r="W48" s="100">
        <v>4.0884179983224668E-2</v>
      </c>
      <c r="X48" s="100">
        <v>0.38398409453487392</v>
      </c>
      <c r="Y48" s="100">
        <v>2.2125633910880578E-2</v>
      </c>
      <c r="Z48" s="144">
        <v>5.8599209810369333E-2</v>
      </c>
      <c r="AA48" s="144">
        <v>0.11834523415808018</v>
      </c>
      <c r="AB48" s="144">
        <v>2.9773481638115541E-4</v>
      </c>
      <c r="AC48" s="144">
        <v>2.2527887113808669E-3</v>
      </c>
      <c r="AD48" s="144">
        <v>0</v>
      </c>
      <c r="AE48" s="141">
        <v>0</v>
      </c>
    </row>
    <row r="49" spans="2:31" x14ac:dyDescent="0.25">
      <c r="B49" s="120">
        <v>2040</v>
      </c>
      <c r="C49" s="139">
        <v>0.71503401741990957</v>
      </c>
      <c r="D49" s="139">
        <v>6.6969478253081111E-2</v>
      </c>
      <c r="E49" s="139">
        <v>6.4218783098451155E-3</v>
      </c>
      <c r="F49" s="139">
        <v>3.7003649506881571E-4</v>
      </c>
      <c r="G49" s="119">
        <v>0.27854410427024534</v>
      </c>
      <c r="H49" s="140">
        <v>0.99584958281549263</v>
      </c>
      <c r="I49" s="141">
        <v>4.150417184507307E-3</v>
      </c>
      <c r="J49" s="140">
        <v>0.70077220806192775</v>
      </c>
      <c r="K49" s="141">
        <v>0.29922779193807231</v>
      </c>
      <c r="L49" s="99">
        <v>5.3838956440186592E-3</v>
      </c>
      <c r="M49" s="100">
        <v>5.042510894096747E-4</v>
      </c>
      <c r="N49" s="100">
        <v>2.14961401171441E-3</v>
      </c>
      <c r="O49" s="100">
        <v>1.2386339265042863E-4</v>
      </c>
      <c r="P49" s="144">
        <v>0.95939252769919714</v>
      </c>
      <c r="Q49" s="144">
        <v>6.5737431550899382E-6</v>
      </c>
      <c r="R49" s="144">
        <v>3.1145664652910007E-2</v>
      </c>
      <c r="S49" s="144">
        <v>1.9217242490046254E-3</v>
      </c>
      <c r="T49" s="144">
        <v>0</v>
      </c>
      <c r="U49" s="141">
        <v>0</v>
      </c>
      <c r="V49" s="99">
        <v>0.41451173512154232</v>
      </c>
      <c r="W49" s="100">
        <v>3.8822816753579674E-2</v>
      </c>
      <c r="X49" s="100">
        <v>0.32997249939716844</v>
      </c>
      <c r="Y49" s="100">
        <v>1.901341963438264E-2</v>
      </c>
      <c r="Z49" s="144">
        <v>0.10951512246093077</v>
      </c>
      <c r="AA49" s="144">
        <v>0.14248412543489994</v>
      </c>
      <c r="AB49" s="144">
        <v>8.0420604209486852E-4</v>
      </c>
      <c r="AC49" s="144">
        <v>2.7123115433636854E-3</v>
      </c>
      <c r="AD49" s="144">
        <v>0</v>
      </c>
      <c r="AE49" s="141">
        <v>0</v>
      </c>
    </row>
    <row r="50" spans="2:31" x14ac:dyDescent="0.25">
      <c r="B50" s="120">
        <v>2045</v>
      </c>
      <c r="C50" s="139">
        <v>0.71399693928190033</v>
      </c>
      <c r="D50" s="139">
        <v>6.6872346396248949E-2</v>
      </c>
      <c r="E50" s="139">
        <v>6.3682683038996874E-3</v>
      </c>
      <c r="F50" s="139">
        <v>3.6694742085352695E-4</v>
      </c>
      <c r="G50" s="119">
        <v>0.27963479241419981</v>
      </c>
      <c r="H50" s="140">
        <v>0.99970556052374615</v>
      </c>
      <c r="I50" s="141">
        <v>2.9443947625379857E-4</v>
      </c>
      <c r="J50" s="140">
        <v>0.48247290434054141</v>
      </c>
      <c r="K50" s="141">
        <v>0.51752709565945865</v>
      </c>
      <c r="L50" s="99">
        <v>3.4997362435408037E-3</v>
      </c>
      <c r="M50" s="100">
        <v>3.2778232160063326E-4</v>
      </c>
      <c r="N50" s="100">
        <v>2.1258077344612158E-3</v>
      </c>
      <c r="O50" s="100">
        <v>1.2249164579220749E-4</v>
      </c>
      <c r="P50" s="144">
        <v>0.9647057933775387</v>
      </c>
      <c r="Q50" s="144">
        <v>5.6721819182184823E-6</v>
      </c>
      <c r="R50" s="144">
        <v>2.7748944186360175E-2</v>
      </c>
      <c r="S50" s="144">
        <v>1.9140462761810593E-3</v>
      </c>
      <c r="T50" s="144">
        <v>0</v>
      </c>
      <c r="U50" s="141">
        <v>0</v>
      </c>
      <c r="V50" s="99">
        <v>0.37133349054455705</v>
      </c>
      <c r="W50" s="100">
        <v>3.4778779070395574E-2</v>
      </c>
      <c r="X50" s="100">
        <v>0.27653309223744926</v>
      </c>
      <c r="Y50" s="100">
        <v>1.5934175530111408E-2</v>
      </c>
      <c r="Z50" s="144">
        <v>0.17480089720619413</v>
      </c>
      <c r="AA50" s="144">
        <v>0.17260530613985245</v>
      </c>
      <c r="AB50" s="144">
        <v>1.441441284653545E-3</v>
      </c>
      <c r="AC50" s="144">
        <v>3.2857725872935625E-3</v>
      </c>
      <c r="AD50" s="144">
        <v>0</v>
      </c>
      <c r="AE50" s="141">
        <v>0</v>
      </c>
    </row>
    <row r="51" spans="2:31" x14ac:dyDescent="0.25">
      <c r="B51" s="120">
        <v>2050</v>
      </c>
      <c r="C51" s="139">
        <v>0.71196823116894092</v>
      </c>
      <c r="D51" s="139">
        <v>6.6682339318903286E-2</v>
      </c>
      <c r="E51" s="139">
        <v>6.3368678974272319E-3</v>
      </c>
      <c r="F51" s="139">
        <v>3.6513809096681913E-4</v>
      </c>
      <c r="G51" s="119">
        <v>0.28169490093363186</v>
      </c>
      <c r="H51" s="142">
        <v>1</v>
      </c>
      <c r="I51" s="143">
        <v>0</v>
      </c>
      <c r="J51" s="142">
        <v>0</v>
      </c>
      <c r="K51" s="143">
        <v>1</v>
      </c>
      <c r="L51" s="145">
        <v>1.6243768554304598E-3</v>
      </c>
      <c r="M51" s="146">
        <v>1.5213775546943573E-4</v>
      </c>
      <c r="N51" s="146">
        <v>2.0961786211324105E-3</v>
      </c>
      <c r="O51" s="146">
        <v>1.2078437998628593E-4</v>
      </c>
      <c r="P51" s="147">
        <v>0.96976806311371933</v>
      </c>
      <c r="Q51" s="147">
        <v>4.8472784147460675E-6</v>
      </c>
      <c r="R51" s="147">
        <v>2.4609632511665785E-2</v>
      </c>
      <c r="S51" s="147">
        <v>1.8969016196372945E-3</v>
      </c>
      <c r="T51" s="147">
        <v>0</v>
      </c>
      <c r="U51" s="143">
        <v>0</v>
      </c>
      <c r="V51" s="145">
        <v>0.31861719750149203</v>
      </c>
      <c r="W51" s="146">
        <v>2.9841415875747242E-2</v>
      </c>
      <c r="X51" s="146">
        <v>0.22563596863358948</v>
      </c>
      <c r="Y51" s="146">
        <v>1.3001420918647772E-2</v>
      </c>
      <c r="Z51" s="147">
        <v>0.24365820632430502</v>
      </c>
      <c r="AA51" s="147">
        <v>0.20606197555747177</v>
      </c>
      <c r="AB51" s="147">
        <v>2.1041191212510546E-3</v>
      </c>
      <c r="AC51" s="147">
        <v>3.9225328618905956E-3</v>
      </c>
      <c r="AD51" s="147">
        <v>0</v>
      </c>
      <c r="AE51" s="143">
        <v>0</v>
      </c>
    </row>
    <row r="55" spans="2:31" x14ac:dyDescent="0.25">
      <c r="F55" s="1" t="s">
        <v>23</v>
      </c>
    </row>
    <row r="56" spans="2:31" x14ac:dyDescent="0.25">
      <c r="B56" s="16" t="s">
        <v>8</v>
      </c>
      <c r="C56" s="16" t="s">
        <v>7</v>
      </c>
      <c r="D56" s="16" t="s">
        <v>6</v>
      </c>
      <c r="E56" s="16" t="s">
        <v>1</v>
      </c>
      <c r="F56" s="16" t="s">
        <v>14</v>
      </c>
      <c r="G56" s="17" t="s">
        <v>9</v>
      </c>
      <c r="H56" s="17" t="s">
        <v>13</v>
      </c>
      <c r="I56" s="18" t="s">
        <v>3</v>
      </c>
      <c r="J56" s="148" t="s">
        <v>2</v>
      </c>
      <c r="K56" s="18" t="s">
        <v>10</v>
      </c>
      <c r="L56" s="18" t="s">
        <v>0</v>
      </c>
      <c r="M56" s="18" t="s">
        <v>5</v>
      </c>
      <c r="N56" s="18" t="s">
        <v>11</v>
      </c>
      <c r="O56" s="148" t="s">
        <v>4</v>
      </c>
    </row>
    <row r="57" spans="2:31" x14ac:dyDescent="0.25">
      <c r="C57" s="105" t="s">
        <v>16</v>
      </c>
      <c r="D57" s="102" t="s">
        <v>15</v>
      </c>
      <c r="E57" s="102" cm="1">
        <f t="array" ref="E57:E64">+$B$44:$B$51</f>
        <v>2019</v>
      </c>
      <c r="F57" t="s">
        <v>21</v>
      </c>
      <c r="H57" s="149" cm="1">
        <f t="array" ref="H57:H64">+G44:G51</f>
        <v>0.28838513671418559</v>
      </c>
      <c r="J57" t="s">
        <v>32</v>
      </c>
      <c r="O57" t="str" cm="1">
        <f t="array" ref="O57:O64">+S89:S96</f>
        <v>DGAS</v>
      </c>
      <c r="R57" s="19">
        <v>2019</v>
      </c>
      <c r="S57" s="150" t="s">
        <v>33</v>
      </c>
      <c r="T57" s="150" t="s">
        <v>35</v>
      </c>
      <c r="U57" s="150" t="s">
        <v>36</v>
      </c>
      <c r="V57" s="150" t="s">
        <v>37</v>
      </c>
      <c r="W57" s="150" t="s">
        <v>36</v>
      </c>
      <c r="X57" s="150" t="s">
        <v>37</v>
      </c>
    </row>
    <row r="58" spans="2:31" x14ac:dyDescent="0.25">
      <c r="C58" s="105" t="s">
        <v>16</v>
      </c>
      <c r="D58" s="102" t="s">
        <v>15</v>
      </c>
      <c r="E58">
        <v>2020</v>
      </c>
      <c r="F58" t="s">
        <v>21</v>
      </c>
      <c r="H58">
        <v>0.28279311658412976</v>
      </c>
      <c r="J58" t="s">
        <v>32</v>
      </c>
      <c r="O58" t="str">
        <v>DGAS</v>
      </c>
      <c r="R58" s="19">
        <v>2020</v>
      </c>
      <c r="S58" s="150" t="str">
        <f t="shared" ref="S58:X64" si="6">+S57</f>
        <v>DDSL</v>
      </c>
      <c r="T58" s="150" t="str">
        <f t="shared" si="6"/>
        <v>DBDSL</v>
      </c>
      <c r="U58" s="150" t="str">
        <f t="shared" si="6"/>
        <v>DGSL</v>
      </c>
      <c r="V58" s="150" t="str">
        <f t="shared" si="6"/>
        <v>DETH</v>
      </c>
      <c r="W58" s="150" t="str">
        <f t="shared" si="6"/>
        <v>DGSL</v>
      </c>
      <c r="X58" s="150" t="str">
        <f t="shared" si="6"/>
        <v>DETH</v>
      </c>
    </row>
    <row r="59" spans="2:31" x14ac:dyDescent="0.25">
      <c r="C59" s="105" t="s">
        <v>16</v>
      </c>
      <c r="D59" s="102" t="s">
        <v>15</v>
      </c>
      <c r="E59">
        <v>2025</v>
      </c>
      <c r="F59" t="s">
        <v>21</v>
      </c>
      <c r="H59">
        <v>0.28304467703509384</v>
      </c>
      <c r="J59" t="s">
        <v>32</v>
      </c>
      <c r="O59" t="str">
        <v>DGAS</v>
      </c>
      <c r="R59" s="19">
        <v>2025</v>
      </c>
      <c r="S59" s="150" t="str">
        <f t="shared" si="6"/>
        <v>DDSL</v>
      </c>
      <c r="T59" s="150" t="str">
        <f t="shared" si="6"/>
        <v>DBDSL</v>
      </c>
      <c r="U59" s="150" t="str">
        <f t="shared" si="6"/>
        <v>DGSL</v>
      </c>
      <c r="V59" s="150" t="str">
        <f t="shared" si="6"/>
        <v>DETH</v>
      </c>
      <c r="W59" s="150" t="str">
        <f t="shared" si="6"/>
        <v>DGSL</v>
      </c>
      <c r="X59" s="150" t="str">
        <f t="shared" si="6"/>
        <v>DETH</v>
      </c>
    </row>
    <row r="60" spans="2:31" x14ac:dyDescent="0.25">
      <c r="C60" s="105" t="s">
        <v>16</v>
      </c>
      <c r="D60" s="102" t="s">
        <v>15</v>
      </c>
      <c r="E60">
        <v>2030</v>
      </c>
      <c r="F60" t="s">
        <v>21</v>
      </c>
      <c r="H60">
        <v>0.28017632771368889</v>
      </c>
      <c r="J60" t="s">
        <v>32</v>
      </c>
      <c r="O60" t="str">
        <v>DGAS</v>
      </c>
      <c r="R60" s="19">
        <v>2030</v>
      </c>
      <c r="S60" s="150" t="str">
        <f t="shared" si="6"/>
        <v>DDSL</v>
      </c>
      <c r="T60" s="150" t="str">
        <f t="shared" si="6"/>
        <v>DBDSL</v>
      </c>
      <c r="U60" s="150" t="str">
        <f t="shared" si="6"/>
        <v>DGSL</v>
      </c>
      <c r="V60" s="150" t="str">
        <f t="shared" si="6"/>
        <v>DETH</v>
      </c>
      <c r="W60" s="150" t="str">
        <f t="shared" si="6"/>
        <v>DGSL</v>
      </c>
      <c r="X60" s="150" t="str">
        <f t="shared" si="6"/>
        <v>DETH</v>
      </c>
    </row>
    <row r="61" spans="2:31" x14ac:dyDescent="0.25">
      <c r="C61" s="105" t="s">
        <v>16</v>
      </c>
      <c r="D61" s="102" t="s">
        <v>15</v>
      </c>
      <c r="E61">
        <v>2035</v>
      </c>
      <c r="F61" t="s">
        <v>21</v>
      </c>
      <c r="H61">
        <v>0.27863154043175997</v>
      </c>
      <c r="J61" t="s">
        <v>32</v>
      </c>
      <c r="O61" t="str">
        <v>DGAS</v>
      </c>
      <c r="R61" s="19">
        <v>2035</v>
      </c>
      <c r="S61" s="150" t="str">
        <f t="shared" si="6"/>
        <v>DDSL</v>
      </c>
      <c r="T61" s="150" t="str">
        <f t="shared" si="6"/>
        <v>DBDSL</v>
      </c>
      <c r="U61" s="150" t="str">
        <f t="shared" si="6"/>
        <v>DGSL</v>
      </c>
      <c r="V61" s="150" t="str">
        <f t="shared" si="6"/>
        <v>DETH</v>
      </c>
      <c r="W61" s="150" t="str">
        <f t="shared" si="6"/>
        <v>DGSL</v>
      </c>
      <c r="X61" s="150" t="str">
        <f t="shared" si="6"/>
        <v>DETH</v>
      </c>
    </row>
    <row r="62" spans="2:31" x14ac:dyDescent="0.25">
      <c r="C62" s="105" t="s">
        <v>16</v>
      </c>
      <c r="D62" s="102" t="s">
        <v>15</v>
      </c>
      <c r="E62">
        <v>2040</v>
      </c>
      <c r="F62" t="s">
        <v>21</v>
      </c>
      <c r="H62">
        <v>0.27854410427024534</v>
      </c>
      <c r="J62" t="s">
        <v>32</v>
      </c>
      <c r="O62" t="str">
        <v>DGAS</v>
      </c>
      <c r="R62" s="19">
        <v>2040</v>
      </c>
      <c r="S62" s="150" t="str">
        <f t="shared" si="6"/>
        <v>DDSL</v>
      </c>
      <c r="T62" s="150" t="str">
        <f t="shared" si="6"/>
        <v>DBDSL</v>
      </c>
      <c r="U62" s="150" t="str">
        <f t="shared" si="6"/>
        <v>DGSL</v>
      </c>
      <c r="V62" s="150" t="str">
        <f t="shared" si="6"/>
        <v>DETH</v>
      </c>
      <c r="W62" s="150" t="str">
        <f t="shared" si="6"/>
        <v>DGSL</v>
      </c>
      <c r="X62" s="150" t="str">
        <f t="shared" si="6"/>
        <v>DETH</v>
      </c>
    </row>
    <row r="63" spans="2:31" x14ac:dyDescent="0.25">
      <c r="C63" s="105" t="s">
        <v>16</v>
      </c>
      <c r="D63" s="102" t="s">
        <v>15</v>
      </c>
      <c r="E63">
        <v>2045</v>
      </c>
      <c r="F63" t="s">
        <v>21</v>
      </c>
      <c r="H63">
        <v>0.27963479241419981</v>
      </c>
      <c r="J63" t="s">
        <v>32</v>
      </c>
      <c r="O63" t="str">
        <v>DGAS</v>
      </c>
      <c r="R63" s="19">
        <v>2045</v>
      </c>
      <c r="S63" s="150" t="str">
        <f t="shared" si="6"/>
        <v>DDSL</v>
      </c>
      <c r="T63" s="150" t="str">
        <f t="shared" si="6"/>
        <v>DBDSL</v>
      </c>
      <c r="U63" s="150" t="str">
        <f t="shared" si="6"/>
        <v>DGSL</v>
      </c>
      <c r="V63" s="150" t="str">
        <f t="shared" si="6"/>
        <v>DETH</v>
      </c>
      <c r="W63" s="150" t="str">
        <f t="shared" si="6"/>
        <v>DGSL</v>
      </c>
      <c r="X63" s="150" t="str">
        <f t="shared" si="6"/>
        <v>DETH</v>
      </c>
    </row>
    <row r="64" spans="2:31" x14ac:dyDescent="0.25">
      <c r="C64" s="110" t="s">
        <v>16</v>
      </c>
      <c r="D64" s="30" t="s">
        <v>15</v>
      </c>
      <c r="E64" s="90">
        <v>2050</v>
      </c>
      <c r="F64" s="90" t="s">
        <v>21</v>
      </c>
      <c r="G64" s="90"/>
      <c r="H64" s="90">
        <v>0.28169490093363186</v>
      </c>
      <c r="I64" s="90"/>
      <c r="J64" s="90" t="s">
        <v>32</v>
      </c>
      <c r="K64" s="90"/>
      <c r="L64" s="90"/>
      <c r="M64" s="90"/>
      <c r="N64" s="90"/>
      <c r="O64" s="90" t="str">
        <v>DGAS</v>
      </c>
      <c r="R64" s="19">
        <v>2050</v>
      </c>
      <c r="S64" s="150" t="str">
        <f t="shared" si="6"/>
        <v>DDSL</v>
      </c>
      <c r="T64" s="150" t="str">
        <f t="shared" si="6"/>
        <v>DBDSL</v>
      </c>
      <c r="U64" s="150" t="str">
        <f t="shared" si="6"/>
        <v>DGSL</v>
      </c>
      <c r="V64" s="150" t="str">
        <f t="shared" si="6"/>
        <v>DETH</v>
      </c>
      <c r="W64" s="150" t="str">
        <f t="shared" si="6"/>
        <v>DGSL</v>
      </c>
      <c r="X64" s="150" t="str">
        <f t="shared" si="6"/>
        <v>DETH</v>
      </c>
    </row>
    <row r="65" spans="3:15" x14ac:dyDescent="0.25">
      <c r="C65" s="105" t="s">
        <v>16</v>
      </c>
      <c r="D65" s="102" t="s">
        <v>15</v>
      </c>
      <c r="E65" s="102" cm="1">
        <f t="array" ref="E65:E72">+$B$44:$B$51</f>
        <v>2019</v>
      </c>
      <c r="F65" t="s">
        <v>21</v>
      </c>
      <c r="H65" s="149" cm="1">
        <f t="array" ref="H65:H72">+H44:H51</f>
        <v>0.94914717262718429</v>
      </c>
      <c r="J65" t="s">
        <v>39</v>
      </c>
      <c r="O65" t="str" cm="1">
        <f t="array" ref="O65:O72">+S89:S96</f>
        <v>DGAS</v>
      </c>
    </row>
    <row r="66" spans="3:15" x14ac:dyDescent="0.25">
      <c r="C66" s="105" t="s">
        <v>16</v>
      </c>
      <c r="D66" s="102" t="s">
        <v>15</v>
      </c>
      <c r="E66">
        <v>2020</v>
      </c>
      <c r="F66" t="s">
        <v>21</v>
      </c>
      <c r="H66">
        <v>0.94900036088054851</v>
      </c>
      <c r="J66" t="s">
        <v>39</v>
      </c>
      <c r="O66" t="str">
        <v>DGAS</v>
      </c>
    </row>
    <row r="67" spans="3:15" x14ac:dyDescent="0.25">
      <c r="C67" s="105" t="s">
        <v>16</v>
      </c>
      <c r="D67" s="102" t="s">
        <v>15</v>
      </c>
      <c r="E67">
        <v>2025</v>
      </c>
      <c r="F67" t="s">
        <v>21</v>
      </c>
      <c r="H67">
        <v>0.94207287924935468</v>
      </c>
      <c r="J67" t="s">
        <v>39</v>
      </c>
      <c r="O67" t="str">
        <v>DGAS</v>
      </c>
    </row>
    <row r="68" spans="3:15" x14ac:dyDescent="0.25">
      <c r="C68" s="105" t="s">
        <v>16</v>
      </c>
      <c r="D68" s="102" t="s">
        <v>15</v>
      </c>
      <c r="E68">
        <v>2030</v>
      </c>
      <c r="F68" t="s">
        <v>21</v>
      </c>
      <c r="H68">
        <v>0.93664116240507755</v>
      </c>
      <c r="J68" t="s">
        <v>39</v>
      </c>
      <c r="O68" t="str">
        <v>DGAS</v>
      </c>
    </row>
    <row r="69" spans="3:15" x14ac:dyDescent="0.25">
      <c r="C69" s="105" t="s">
        <v>16</v>
      </c>
      <c r="D69" s="102" t="s">
        <v>15</v>
      </c>
      <c r="E69">
        <v>2035</v>
      </c>
      <c r="F69" t="s">
        <v>21</v>
      </c>
      <c r="H69">
        <v>0.96537160286355184</v>
      </c>
      <c r="J69" t="s">
        <v>39</v>
      </c>
      <c r="O69" t="str">
        <v>DGAS</v>
      </c>
    </row>
    <row r="70" spans="3:15" x14ac:dyDescent="0.25">
      <c r="C70" s="105" t="s">
        <v>16</v>
      </c>
      <c r="D70" s="102" t="s">
        <v>15</v>
      </c>
      <c r="E70">
        <v>2040</v>
      </c>
      <c r="F70" t="s">
        <v>21</v>
      </c>
      <c r="H70">
        <v>0.99584958281549263</v>
      </c>
      <c r="J70" t="s">
        <v>39</v>
      </c>
      <c r="O70" t="str">
        <v>DGAS</v>
      </c>
    </row>
    <row r="71" spans="3:15" x14ac:dyDescent="0.25">
      <c r="C71" s="105" t="s">
        <v>16</v>
      </c>
      <c r="D71" s="102" t="s">
        <v>15</v>
      </c>
      <c r="E71">
        <v>2045</v>
      </c>
      <c r="F71" t="s">
        <v>21</v>
      </c>
      <c r="H71">
        <v>0.99970556052374615</v>
      </c>
      <c r="J71" t="s">
        <v>39</v>
      </c>
      <c r="O71" t="str">
        <v>DGAS</v>
      </c>
    </row>
    <row r="72" spans="3:15" x14ac:dyDescent="0.25">
      <c r="C72" s="105" t="s">
        <v>16</v>
      </c>
      <c r="D72" s="102" t="s">
        <v>15</v>
      </c>
      <c r="E72">
        <v>2050</v>
      </c>
      <c r="F72" t="s">
        <v>21</v>
      </c>
      <c r="H72">
        <v>1</v>
      </c>
      <c r="J72" t="s">
        <v>39</v>
      </c>
      <c r="O72" t="str">
        <v>DGAS</v>
      </c>
    </row>
    <row r="73" spans="3:15" x14ac:dyDescent="0.25">
      <c r="C73" s="105" t="s">
        <v>16</v>
      </c>
      <c r="D73" s="102" t="s">
        <v>15</v>
      </c>
      <c r="E73" s="102" cm="1">
        <f t="array" ref="E73:E80">+$B$44:$B$51</f>
        <v>2019</v>
      </c>
      <c r="F73" t="s">
        <v>21</v>
      </c>
      <c r="H73" s="149" cm="1">
        <f t="array" ref="H73:H80">+I44:I51</f>
        <v>5.0852827372815664E-2</v>
      </c>
      <c r="J73" t="s">
        <v>39</v>
      </c>
      <c r="O73" t="str" cm="1">
        <f t="array" ref="O73:O80">+T89:T96</f>
        <v>DLPG</v>
      </c>
    </row>
    <row r="74" spans="3:15" x14ac:dyDescent="0.25">
      <c r="C74" s="105" t="s">
        <v>16</v>
      </c>
      <c r="D74" s="102" t="s">
        <v>15</v>
      </c>
      <c r="E74">
        <v>2020</v>
      </c>
      <c r="F74" t="s">
        <v>21</v>
      </c>
      <c r="H74">
        <v>5.0999639119451462E-2</v>
      </c>
      <c r="J74" t="s">
        <v>39</v>
      </c>
      <c r="O74" t="str">
        <v>DLPG</v>
      </c>
    </row>
    <row r="75" spans="3:15" x14ac:dyDescent="0.25">
      <c r="C75" s="105" t="s">
        <v>16</v>
      </c>
      <c r="D75" s="102" t="s">
        <v>15</v>
      </c>
      <c r="E75">
        <v>2025</v>
      </c>
      <c r="F75" t="s">
        <v>21</v>
      </c>
      <c r="H75">
        <v>5.7927120750645336E-2</v>
      </c>
      <c r="J75" t="s">
        <v>39</v>
      </c>
      <c r="O75" t="str">
        <v>DLPG</v>
      </c>
    </row>
    <row r="76" spans="3:15" x14ac:dyDescent="0.25">
      <c r="C76" s="105" t="s">
        <v>16</v>
      </c>
      <c r="D76" s="102" t="s">
        <v>15</v>
      </c>
      <c r="E76">
        <v>2030</v>
      </c>
      <c r="F76" t="s">
        <v>21</v>
      </c>
      <c r="H76">
        <v>6.335883759492239E-2</v>
      </c>
      <c r="J76" t="s">
        <v>39</v>
      </c>
      <c r="O76" t="str">
        <v>DLPG</v>
      </c>
    </row>
    <row r="77" spans="3:15" x14ac:dyDescent="0.25">
      <c r="C77" s="105" t="s">
        <v>16</v>
      </c>
      <c r="D77" s="102" t="s">
        <v>15</v>
      </c>
      <c r="E77">
        <v>2035</v>
      </c>
      <c r="F77" t="s">
        <v>21</v>
      </c>
      <c r="H77">
        <v>3.4628397136448101E-2</v>
      </c>
      <c r="J77" t="s">
        <v>39</v>
      </c>
      <c r="O77" t="str">
        <v>DLPG</v>
      </c>
    </row>
    <row r="78" spans="3:15" x14ac:dyDescent="0.25">
      <c r="C78" s="105" t="s">
        <v>16</v>
      </c>
      <c r="D78" s="102" t="s">
        <v>15</v>
      </c>
      <c r="E78">
        <v>2040</v>
      </c>
      <c r="F78" t="s">
        <v>21</v>
      </c>
      <c r="H78">
        <v>4.150417184507307E-3</v>
      </c>
      <c r="J78" t="s">
        <v>39</v>
      </c>
      <c r="O78" t="str">
        <v>DLPG</v>
      </c>
    </row>
    <row r="79" spans="3:15" x14ac:dyDescent="0.25">
      <c r="C79" s="105" t="s">
        <v>16</v>
      </c>
      <c r="D79" s="102" t="s">
        <v>15</v>
      </c>
      <c r="E79">
        <v>2045</v>
      </c>
      <c r="F79" t="s">
        <v>21</v>
      </c>
      <c r="H79">
        <v>2.9443947625379857E-4</v>
      </c>
      <c r="J79" t="s">
        <v>39</v>
      </c>
      <c r="O79" t="str">
        <v>DLPG</v>
      </c>
    </row>
    <row r="80" spans="3:15" x14ac:dyDescent="0.25">
      <c r="C80" s="110" t="s">
        <v>16</v>
      </c>
      <c r="D80" s="30" t="s">
        <v>15</v>
      </c>
      <c r="E80" s="90">
        <v>2050</v>
      </c>
      <c r="F80" s="90" t="s">
        <v>21</v>
      </c>
      <c r="G80" s="90"/>
      <c r="H80" s="90">
        <v>0</v>
      </c>
      <c r="I80" s="90"/>
      <c r="J80" s="90" t="s">
        <v>39</v>
      </c>
      <c r="K80" s="90"/>
      <c r="L80" s="90"/>
      <c r="M80" s="90"/>
      <c r="N80" s="90"/>
      <c r="O80" s="90" t="str">
        <v>DLPG</v>
      </c>
    </row>
    <row r="81" spans="3:20" x14ac:dyDescent="0.25">
      <c r="C81" s="105" t="s">
        <v>16</v>
      </c>
      <c r="D81" s="102" t="s">
        <v>15</v>
      </c>
      <c r="E81" s="102" cm="1">
        <f t="array" ref="E81:E88">+$B$44:$B$51</f>
        <v>2019</v>
      </c>
      <c r="F81" t="s">
        <v>21</v>
      </c>
      <c r="H81" s="149" cm="1">
        <f t="array" ref="H81:H88">+J44:J51</f>
        <v>0.73862618670258562</v>
      </c>
      <c r="J81" t="s">
        <v>42</v>
      </c>
      <c r="O81" t="str" cm="1">
        <f t="array" ref="O81:O88">+S109:S116</f>
        <v>DGAS</v>
      </c>
    </row>
    <row r="82" spans="3:20" x14ac:dyDescent="0.25">
      <c r="C82" s="105" t="s">
        <v>16</v>
      </c>
      <c r="D82" s="102" t="s">
        <v>15</v>
      </c>
      <c r="E82">
        <v>2020</v>
      </c>
      <c r="F82" t="s">
        <v>21</v>
      </c>
      <c r="H82">
        <v>0.73892113329867415</v>
      </c>
      <c r="J82" t="s">
        <v>42</v>
      </c>
      <c r="O82" t="str">
        <v>DGAS</v>
      </c>
    </row>
    <row r="83" spans="3:20" x14ac:dyDescent="0.25">
      <c r="C83" s="105" t="s">
        <v>16</v>
      </c>
      <c r="D83" s="102" t="s">
        <v>15</v>
      </c>
      <c r="E83">
        <v>2025</v>
      </c>
      <c r="F83" t="s">
        <v>21</v>
      </c>
      <c r="H83">
        <v>0.74889110966438177</v>
      </c>
      <c r="J83" t="s">
        <v>42</v>
      </c>
      <c r="O83" t="str">
        <v>DGAS</v>
      </c>
    </row>
    <row r="84" spans="3:20" x14ac:dyDescent="0.25">
      <c r="C84" s="105" t="s">
        <v>16</v>
      </c>
      <c r="D84" s="102" t="s">
        <v>15</v>
      </c>
      <c r="E84">
        <v>2030</v>
      </c>
      <c r="F84" t="s">
        <v>21</v>
      </c>
      <c r="H84">
        <v>0.74775912300544867</v>
      </c>
      <c r="J84" t="s">
        <v>42</v>
      </c>
      <c r="O84" t="str">
        <v>DGAS</v>
      </c>
    </row>
    <row r="85" spans="3:20" x14ac:dyDescent="0.25">
      <c r="C85" s="105" t="s">
        <v>16</v>
      </c>
      <c r="D85" s="102" t="s">
        <v>15</v>
      </c>
      <c r="E85">
        <v>2035</v>
      </c>
      <c r="F85" t="s">
        <v>21</v>
      </c>
      <c r="H85">
        <v>0.73576050160718331</v>
      </c>
      <c r="J85" t="s">
        <v>42</v>
      </c>
      <c r="O85" t="str">
        <v>DGAS</v>
      </c>
    </row>
    <row r="86" spans="3:20" x14ac:dyDescent="0.25">
      <c r="C86" s="105" t="s">
        <v>16</v>
      </c>
      <c r="D86" s="102" t="s">
        <v>15</v>
      </c>
      <c r="E86">
        <v>2040</v>
      </c>
      <c r="F86" t="s">
        <v>21</v>
      </c>
      <c r="H86">
        <v>0.70077220806192775</v>
      </c>
      <c r="J86" t="s">
        <v>42</v>
      </c>
      <c r="O86" t="str">
        <v>DGAS</v>
      </c>
    </row>
    <row r="87" spans="3:20" x14ac:dyDescent="0.25">
      <c r="C87" s="105" t="s">
        <v>16</v>
      </c>
      <c r="D87" s="102" t="s">
        <v>15</v>
      </c>
      <c r="E87">
        <v>2045</v>
      </c>
      <c r="F87" t="s">
        <v>21</v>
      </c>
      <c r="H87">
        <v>0.48247290434054141</v>
      </c>
      <c r="J87" t="s">
        <v>42</v>
      </c>
      <c r="O87" t="str">
        <v>DGAS</v>
      </c>
    </row>
    <row r="88" spans="3:20" x14ac:dyDescent="0.25">
      <c r="C88" s="105" t="s">
        <v>16</v>
      </c>
      <c r="D88" s="102" t="s">
        <v>15</v>
      </c>
      <c r="E88">
        <v>2050</v>
      </c>
      <c r="F88" t="s">
        <v>21</v>
      </c>
      <c r="H88">
        <v>0</v>
      </c>
      <c r="J88" t="s">
        <v>42</v>
      </c>
      <c r="O88" t="str">
        <v>DGAS</v>
      </c>
    </row>
    <row r="89" spans="3:20" x14ac:dyDescent="0.25">
      <c r="C89" s="105" t="s">
        <v>16</v>
      </c>
      <c r="D89" s="102" t="s">
        <v>15</v>
      </c>
      <c r="E89" s="102" cm="1">
        <f t="array" ref="E89:E96">+$B$44:$B$51</f>
        <v>2019</v>
      </c>
      <c r="F89" t="s">
        <v>21</v>
      </c>
      <c r="H89" s="149" cm="1">
        <f t="array" ref="H89:H96">+K44:K51</f>
        <v>0.26137381329741433</v>
      </c>
      <c r="J89" t="s">
        <v>42</v>
      </c>
      <c r="O89" t="str" cm="1">
        <f t="array" ref="O89:O96">+T109:T116</f>
        <v>DLPG</v>
      </c>
      <c r="S89" s="150" t="s">
        <v>38</v>
      </c>
      <c r="T89" s="151" t="s">
        <v>41</v>
      </c>
    </row>
    <row r="90" spans="3:20" x14ac:dyDescent="0.25">
      <c r="C90" s="105" t="s">
        <v>16</v>
      </c>
      <c r="D90" s="102" t="s">
        <v>15</v>
      </c>
      <c r="E90">
        <v>2020</v>
      </c>
      <c r="F90" t="s">
        <v>21</v>
      </c>
      <c r="H90">
        <v>0.26107886670132585</v>
      </c>
      <c r="J90" t="s">
        <v>42</v>
      </c>
      <c r="O90" t="str">
        <v>DLPG</v>
      </c>
      <c r="S90" s="150" t="str">
        <f t="shared" ref="S90:T96" si="7">+S89</f>
        <v>DGAS</v>
      </c>
      <c r="T90" s="150" t="str">
        <f t="shared" si="7"/>
        <v>DLPG</v>
      </c>
    </row>
    <row r="91" spans="3:20" x14ac:dyDescent="0.25">
      <c r="C91" s="105" t="s">
        <v>16</v>
      </c>
      <c r="D91" s="102" t="s">
        <v>15</v>
      </c>
      <c r="E91">
        <v>2025</v>
      </c>
      <c r="F91" t="s">
        <v>21</v>
      </c>
      <c r="H91">
        <v>0.25110889033561812</v>
      </c>
      <c r="J91" t="s">
        <v>42</v>
      </c>
      <c r="O91" t="str">
        <v>DLPG</v>
      </c>
      <c r="S91" s="150" t="str">
        <f t="shared" si="7"/>
        <v>DGAS</v>
      </c>
      <c r="T91" s="150" t="str">
        <f t="shared" si="7"/>
        <v>DLPG</v>
      </c>
    </row>
    <row r="92" spans="3:20" x14ac:dyDescent="0.25">
      <c r="C92" s="105" t="s">
        <v>16</v>
      </c>
      <c r="D92" s="102" t="s">
        <v>15</v>
      </c>
      <c r="E92">
        <v>2030</v>
      </c>
      <c r="F92" t="s">
        <v>21</v>
      </c>
      <c r="H92">
        <v>0.25224087699455128</v>
      </c>
      <c r="J92" t="s">
        <v>42</v>
      </c>
      <c r="O92" t="str">
        <v>DLPG</v>
      </c>
      <c r="S92" s="150" t="str">
        <f t="shared" si="7"/>
        <v>DGAS</v>
      </c>
      <c r="T92" s="150" t="str">
        <f t="shared" si="7"/>
        <v>DLPG</v>
      </c>
    </row>
    <row r="93" spans="3:20" x14ac:dyDescent="0.25">
      <c r="C93" s="105" t="s">
        <v>16</v>
      </c>
      <c r="D93" s="102" t="s">
        <v>15</v>
      </c>
      <c r="E93">
        <v>2035</v>
      </c>
      <c r="F93" t="s">
        <v>21</v>
      </c>
      <c r="H93">
        <v>0.26423949839281657</v>
      </c>
      <c r="J93" t="s">
        <v>42</v>
      </c>
      <c r="O93" t="str">
        <v>DLPG</v>
      </c>
      <c r="S93" s="150" t="str">
        <f t="shared" si="7"/>
        <v>DGAS</v>
      </c>
      <c r="T93" s="150" t="str">
        <f t="shared" si="7"/>
        <v>DLPG</v>
      </c>
    </row>
    <row r="94" spans="3:20" x14ac:dyDescent="0.25">
      <c r="C94" s="105" t="s">
        <v>16</v>
      </c>
      <c r="D94" s="102" t="s">
        <v>15</v>
      </c>
      <c r="E94">
        <v>2040</v>
      </c>
      <c r="F94" t="s">
        <v>21</v>
      </c>
      <c r="H94">
        <v>0.29922779193807231</v>
      </c>
      <c r="J94" t="s">
        <v>42</v>
      </c>
      <c r="O94" t="str">
        <v>DLPG</v>
      </c>
      <c r="S94" s="150" t="str">
        <f t="shared" si="7"/>
        <v>DGAS</v>
      </c>
      <c r="T94" s="150" t="str">
        <f t="shared" si="7"/>
        <v>DLPG</v>
      </c>
    </row>
    <row r="95" spans="3:20" x14ac:dyDescent="0.25">
      <c r="C95" s="105" t="s">
        <v>16</v>
      </c>
      <c r="D95" s="102" t="s">
        <v>15</v>
      </c>
      <c r="E95">
        <v>2045</v>
      </c>
      <c r="F95" t="s">
        <v>21</v>
      </c>
      <c r="H95">
        <v>0.51752709565945865</v>
      </c>
      <c r="J95" t="s">
        <v>42</v>
      </c>
      <c r="O95" t="str">
        <v>DLPG</v>
      </c>
      <c r="S95" s="150" t="str">
        <f t="shared" si="7"/>
        <v>DGAS</v>
      </c>
      <c r="T95" s="150" t="str">
        <f t="shared" si="7"/>
        <v>DLPG</v>
      </c>
    </row>
    <row r="96" spans="3:20" x14ac:dyDescent="0.25">
      <c r="C96" s="110" t="s">
        <v>16</v>
      </c>
      <c r="D96" s="30" t="s">
        <v>15</v>
      </c>
      <c r="E96" s="90">
        <v>2050</v>
      </c>
      <c r="F96" s="90" t="s">
        <v>21</v>
      </c>
      <c r="G96" s="90"/>
      <c r="H96" s="90">
        <v>1</v>
      </c>
      <c r="I96" s="90"/>
      <c r="J96" s="90" t="s">
        <v>42</v>
      </c>
      <c r="K96" s="90"/>
      <c r="L96" s="90"/>
      <c r="M96" s="90"/>
      <c r="N96" s="90"/>
      <c r="O96" s="90" t="str">
        <v>DLPG</v>
      </c>
      <c r="S96" s="150" t="str">
        <f t="shared" si="7"/>
        <v>DGAS</v>
      </c>
      <c r="T96" s="150" t="str">
        <f t="shared" si="7"/>
        <v>DLPG</v>
      </c>
    </row>
    <row r="97" spans="3:20" x14ac:dyDescent="0.25">
      <c r="C97" s="105" t="s">
        <v>16</v>
      </c>
      <c r="D97" s="102" t="s">
        <v>15</v>
      </c>
      <c r="E97" s="102" cm="1">
        <f t="array" ref="E97:E104">+$B$44:$B$51</f>
        <v>2019</v>
      </c>
      <c r="F97" t="s">
        <v>21</v>
      </c>
      <c r="H97" s="149" cm="1">
        <f t="array" ref="H97:H104">+P44:P51</f>
        <v>0.92987932910492899</v>
      </c>
      <c r="J97" t="s">
        <v>44</v>
      </c>
      <c r="O97" t="str" cm="1">
        <f t="array" ref="O97:O104">+W124:W131</f>
        <v>DGAS</v>
      </c>
    </row>
    <row r="98" spans="3:20" x14ac:dyDescent="0.25">
      <c r="C98" s="105" t="s">
        <v>16</v>
      </c>
      <c r="D98" s="102" t="s">
        <v>15</v>
      </c>
      <c r="E98">
        <v>2020</v>
      </c>
      <c r="F98" t="s">
        <v>21</v>
      </c>
      <c r="H98">
        <v>0.92789147783490933</v>
      </c>
      <c r="J98" t="s">
        <v>44</v>
      </c>
      <c r="O98" t="str">
        <v>DGAS</v>
      </c>
    </row>
    <row r="99" spans="3:20" x14ac:dyDescent="0.25">
      <c r="C99" s="105" t="s">
        <v>16</v>
      </c>
      <c r="D99" s="102" t="s">
        <v>15</v>
      </c>
      <c r="E99">
        <v>2025</v>
      </c>
      <c r="F99" t="s">
        <v>21</v>
      </c>
      <c r="H99">
        <v>0.93587746814734207</v>
      </c>
      <c r="J99" t="s">
        <v>44</v>
      </c>
      <c r="O99" t="str">
        <v>DGAS</v>
      </c>
    </row>
    <row r="100" spans="3:20" x14ac:dyDescent="0.25">
      <c r="C100" s="105" t="s">
        <v>16</v>
      </c>
      <c r="D100" s="102" t="s">
        <v>15</v>
      </c>
      <c r="E100">
        <v>2030</v>
      </c>
      <c r="F100" t="s">
        <v>21</v>
      </c>
      <c r="H100">
        <v>0.94391982472504832</v>
      </c>
      <c r="J100" t="s">
        <v>44</v>
      </c>
      <c r="O100" t="str">
        <v>DGAS</v>
      </c>
    </row>
    <row r="101" spans="3:20" x14ac:dyDescent="0.25">
      <c r="C101" s="105" t="s">
        <v>16</v>
      </c>
      <c r="D101" s="102" t="s">
        <v>15</v>
      </c>
      <c r="E101">
        <v>2035</v>
      </c>
      <c r="F101" t="s">
        <v>21</v>
      </c>
      <c r="H101">
        <v>0.95160712503823763</v>
      </c>
      <c r="J101" t="s">
        <v>44</v>
      </c>
      <c r="O101" t="str">
        <v>DGAS</v>
      </c>
    </row>
    <row r="102" spans="3:20" x14ac:dyDescent="0.25">
      <c r="C102" s="105" t="s">
        <v>16</v>
      </c>
      <c r="D102" s="102" t="s">
        <v>15</v>
      </c>
      <c r="E102">
        <v>2040</v>
      </c>
      <c r="F102" t="s">
        <v>21</v>
      </c>
      <c r="H102">
        <v>0.95939252769919714</v>
      </c>
      <c r="J102" t="s">
        <v>44</v>
      </c>
      <c r="O102" t="str">
        <v>DGAS</v>
      </c>
    </row>
    <row r="103" spans="3:20" x14ac:dyDescent="0.25">
      <c r="C103" s="105" t="s">
        <v>16</v>
      </c>
      <c r="D103" s="102" t="s">
        <v>15</v>
      </c>
      <c r="E103">
        <v>2045</v>
      </c>
      <c r="F103" t="s">
        <v>21</v>
      </c>
      <c r="H103">
        <v>0.9647057933775387</v>
      </c>
      <c r="J103" t="s">
        <v>44</v>
      </c>
      <c r="O103" t="str">
        <v>DGAS</v>
      </c>
    </row>
    <row r="104" spans="3:20" x14ac:dyDescent="0.25">
      <c r="C104" s="105" t="s">
        <v>16</v>
      </c>
      <c r="D104" s="102" t="s">
        <v>15</v>
      </c>
      <c r="E104">
        <v>2050</v>
      </c>
      <c r="F104" t="s">
        <v>21</v>
      </c>
      <c r="H104">
        <v>0.96976806311371933</v>
      </c>
      <c r="J104" t="s">
        <v>44</v>
      </c>
      <c r="O104" t="str">
        <v>DGAS</v>
      </c>
    </row>
    <row r="105" spans="3:20" x14ac:dyDescent="0.25">
      <c r="C105" s="105" t="s">
        <v>16</v>
      </c>
      <c r="D105" s="102" t="s">
        <v>15</v>
      </c>
      <c r="E105" s="102" cm="1">
        <f t="array" ref="E105:E112">+$B$44:$B$51</f>
        <v>2019</v>
      </c>
      <c r="F105" t="s">
        <v>21</v>
      </c>
      <c r="H105" s="149" cm="1">
        <f t="array" ref="H105:H112">+Q44:Q51</f>
        <v>3.7747992514573081E-5</v>
      </c>
      <c r="J105" t="s">
        <v>44</v>
      </c>
      <c r="O105" t="str" cm="1">
        <f t="array" ref="O105:O112">+X124:X131</f>
        <v>DKER</v>
      </c>
    </row>
    <row r="106" spans="3:20" x14ac:dyDescent="0.25">
      <c r="C106" s="105" t="s">
        <v>16</v>
      </c>
      <c r="D106" s="102" t="s">
        <v>15</v>
      </c>
      <c r="E106">
        <v>2020</v>
      </c>
      <c r="F106" t="s">
        <v>21</v>
      </c>
      <c r="H106">
        <v>3.9537071580347435E-5</v>
      </c>
      <c r="J106" t="s">
        <v>44</v>
      </c>
      <c r="O106" t="str">
        <v>DKER</v>
      </c>
    </row>
    <row r="107" spans="3:20" x14ac:dyDescent="0.25">
      <c r="C107" s="105" t="s">
        <v>16</v>
      </c>
      <c r="D107" s="102" t="s">
        <v>15</v>
      </c>
      <c r="E107">
        <v>2025</v>
      </c>
      <c r="F107" t="s">
        <v>21</v>
      </c>
      <c r="H107">
        <v>3.1040136722672816E-5</v>
      </c>
      <c r="J107" t="s">
        <v>44</v>
      </c>
      <c r="O107" t="str">
        <v>DKER</v>
      </c>
    </row>
    <row r="108" spans="3:20" x14ac:dyDescent="0.25">
      <c r="C108" s="105" t="s">
        <v>16</v>
      </c>
      <c r="D108" s="102" t="s">
        <v>15</v>
      </c>
      <c r="E108">
        <v>2030</v>
      </c>
      <c r="F108" t="s">
        <v>21</v>
      </c>
      <c r="H108">
        <v>2.2560142302436061E-5</v>
      </c>
      <c r="J108" t="s">
        <v>44</v>
      </c>
      <c r="O108" t="str">
        <v>DKER</v>
      </c>
    </row>
    <row r="109" spans="3:20" x14ac:dyDescent="0.25">
      <c r="C109" s="105" t="s">
        <v>16</v>
      </c>
      <c r="D109" s="102" t="s">
        <v>15</v>
      </c>
      <c r="E109">
        <v>2035</v>
      </c>
      <c r="F109" t="s">
        <v>21</v>
      </c>
      <c r="H109">
        <v>1.3904588350572295E-5</v>
      </c>
      <c r="J109" t="s">
        <v>44</v>
      </c>
      <c r="O109" t="str">
        <v>DKER</v>
      </c>
      <c r="S109" s="152" t="s">
        <v>38</v>
      </c>
      <c r="T109" s="151" t="s">
        <v>41</v>
      </c>
    </row>
    <row r="110" spans="3:20" x14ac:dyDescent="0.25">
      <c r="C110" s="105" t="s">
        <v>16</v>
      </c>
      <c r="D110" s="102" t="s">
        <v>15</v>
      </c>
      <c r="E110">
        <v>2040</v>
      </c>
      <c r="F110" t="s">
        <v>21</v>
      </c>
      <c r="H110">
        <v>6.5737431550899382E-6</v>
      </c>
      <c r="J110" t="s">
        <v>44</v>
      </c>
      <c r="O110" t="str">
        <v>DKER</v>
      </c>
      <c r="S110" s="150" t="str">
        <f t="shared" ref="S110:T116" si="8">+S109</f>
        <v>DGAS</v>
      </c>
      <c r="T110" s="150" t="str">
        <f t="shared" si="8"/>
        <v>DLPG</v>
      </c>
    </row>
    <row r="111" spans="3:20" x14ac:dyDescent="0.25">
      <c r="C111" s="105" t="s">
        <v>16</v>
      </c>
      <c r="D111" s="102" t="s">
        <v>15</v>
      </c>
      <c r="E111">
        <v>2045</v>
      </c>
      <c r="F111" t="s">
        <v>21</v>
      </c>
      <c r="H111">
        <v>5.6721819182184823E-6</v>
      </c>
      <c r="J111" t="s">
        <v>44</v>
      </c>
      <c r="O111" t="str">
        <v>DKER</v>
      </c>
      <c r="S111" s="150" t="str">
        <f t="shared" si="8"/>
        <v>DGAS</v>
      </c>
      <c r="T111" s="150" t="str">
        <f t="shared" si="8"/>
        <v>DLPG</v>
      </c>
    </row>
    <row r="112" spans="3:20" x14ac:dyDescent="0.25">
      <c r="C112" s="105" t="s">
        <v>16</v>
      </c>
      <c r="D112" s="102" t="s">
        <v>15</v>
      </c>
      <c r="E112">
        <v>2050</v>
      </c>
      <c r="F112" t="s">
        <v>21</v>
      </c>
      <c r="H112">
        <v>4.8472784147460675E-6</v>
      </c>
      <c r="J112" t="s">
        <v>44</v>
      </c>
      <c r="O112" t="str">
        <v>DKER</v>
      </c>
      <c r="S112" s="150" t="str">
        <f t="shared" si="8"/>
        <v>DGAS</v>
      </c>
      <c r="T112" s="150" t="str">
        <f t="shared" si="8"/>
        <v>DLPG</v>
      </c>
    </row>
    <row r="113" spans="3:28" x14ac:dyDescent="0.25">
      <c r="C113" s="105" t="s">
        <v>16</v>
      </c>
      <c r="D113" s="102" t="s">
        <v>15</v>
      </c>
      <c r="E113" s="102" cm="1">
        <f t="array" ref="E113:E120">+$B$44:$B$51</f>
        <v>2019</v>
      </c>
      <c r="F113" t="s">
        <v>21</v>
      </c>
      <c r="H113" s="149" cm="1">
        <f t="array" ref="H113:H120">+R44:R51</f>
        <v>3.934284519831379E-2</v>
      </c>
      <c r="J113" t="s">
        <v>44</v>
      </c>
      <c r="O113" t="str" cm="1">
        <f t="array" ref="O113:O120">+Y124:Y131</f>
        <v>DLPG</v>
      </c>
      <c r="S113" s="150" t="str">
        <f t="shared" si="8"/>
        <v>DGAS</v>
      </c>
      <c r="T113" s="150" t="str">
        <f t="shared" si="8"/>
        <v>DLPG</v>
      </c>
    </row>
    <row r="114" spans="3:28" x14ac:dyDescent="0.25">
      <c r="C114" s="105" t="s">
        <v>16</v>
      </c>
      <c r="D114" s="102" t="s">
        <v>15</v>
      </c>
      <c r="E114">
        <v>2020</v>
      </c>
      <c r="F114" t="s">
        <v>21</v>
      </c>
      <c r="H114">
        <v>4.0960406157239941E-2</v>
      </c>
      <c r="J114" t="s">
        <v>44</v>
      </c>
      <c r="O114" t="str">
        <v>DLPG</v>
      </c>
      <c r="S114" s="150" t="str">
        <f t="shared" si="8"/>
        <v>DGAS</v>
      </c>
      <c r="T114" s="150" t="str">
        <f t="shared" si="8"/>
        <v>DLPG</v>
      </c>
    </row>
    <row r="115" spans="3:28" x14ac:dyDescent="0.25">
      <c r="C115" s="105" t="s">
        <v>16</v>
      </c>
      <c r="D115" s="102" t="s">
        <v>15</v>
      </c>
      <c r="E115">
        <v>2025</v>
      </c>
      <c r="F115" t="s">
        <v>21</v>
      </c>
      <c r="H115">
        <v>3.7724721460420177E-2</v>
      </c>
      <c r="J115" t="s">
        <v>44</v>
      </c>
      <c r="O115" t="str">
        <v>DLPG</v>
      </c>
      <c r="S115" s="150" t="str">
        <f t="shared" si="8"/>
        <v>DGAS</v>
      </c>
      <c r="T115" s="150" t="str">
        <f t="shared" si="8"/>
        <v>DLPG</v>
      </c>
    </row>
    <row r="116" spans="3:28" x14ac:dyDescent="0.25">
      <c r="C116" s="105" t="s">
        <v>16</v>
      </c>
      <c r="D116" s="102" t="s">
        <v>15</v>
      </c>
      <c r="E116">
        <v>2030</v>
      </c>
      <c r="F116" t="s">
        <v>21</v>
      </c>
      <c r="H116">
        <v>3.5984294670166381E-2</v>
      </c>
      <c r="J116" t="s">
        <v>44</v>
      </c>
      <c r="O116" t="str">
        <v>DLPG</v>
      </c>
      <c r="S116" s="150" t="str">
        <f t="shared" si="8"/>
        <v>DGAS</v>
      </c>
      <c r="T116" s="150" t="str">
        <f t="shared" si="8"/>
        <v>DLPG</v>
      </c>
    </row>
    <row r="117" spans="3:28" x14ac:dyDescent="0.25">
      <c r="C117" s="105" t="s">
        <v>16</v>
      </c>
      <c r="D117" s="102" t="s">
        <v>15</v>
      </c>
      <c r="E117">
        <v>2035</v>
      </c>
      <c r="F117" t="s">
        <v>21</v>
      </c>
      <c r="H117">
        <v>3.4079328130290895E-2</v>
      </c>
      <c r="J117" t="s">
        <v>44</v>
      </c>
      <c r="O117" t="str">
        <v>DLPG</v>
      </c>
    </row>
    <row r="118" spans="3:28" x14ac:dyDescent="0.25">
      <c r="C118" s="105" t="s">
        <v>16</v>
      </c>
      <c r="D118" s="102" t="s">
        <v>15</v>
      </c>
      <c r="E118">
        <v>2040</v>
      </c>
      <c r="F118" t="s">
        <v>21</v>
      </c>
      <c r="H118">
        <v>3.1145664652910007E-2</v>
      </c>
      <c r="J118" t="s">
        <v>44</v>
      </c>
      <c r="O118" t="str">
        <v>DLPG</v>
      </c>
    </row>
    <row r="119" spans="3:28" x14ac:dyDescent="0.25">
      <c r="C119" s="105" t="s">
        <v>16</v>
      </c>
      <c r="D119" s="102" t="s">
        <v>15</v>
      </c>
      <c r="E119">
        <v>2045</v>
      </c>
      <c r="F119" t="s">
        <v>21</v>
      </c>
      <c r="H119">
        <v>2.7748944186360175E-2</v>
      </c>
      <c r="J119" t="s">
        <v>44</v>
      </c>
      <c r="O119" t="str">
        <v>DLPG</v>
      </c>
    </row>
    <row r="120" spans="3:28" x14ac:dyDescent="0.25">
      <c r="C120" s="105" t="s">
        <v>16</v>
      </c>
      <c r="D120" s="102" t="s">
        <v>15</v>
      </c>
      <c r="E120">
        <v>2050</v>
      </c>
      <c r="F120" t="s">
        <v>21</v>
      </c>
      <c r="H120">
        <v>2.4609632511665785E-2</v>
      </c>
      <c r="J120" t="s">
        <v>44</v>
      </c>
      <c r="O120" t="str">
        <v>DLPG</v>
      </c>
    </row>
    <row r="121" spans="3:28" x14ac:dyDescent="0.25">
      <c r="C121" s="105" t="s">
        <v>16</v>
      </c>
      <c r="D121" s="102" t="s">
        <v>15</v>
      </c>
      <c r="E121" s="102" cm="1">
        <f t="array" ref="E121:E128">+$B$44:$B$51</f>
        <v>2019</v>
      </c>
      <c r="F121" t="s">
        <v>21</v>
      </c>
      <c r="H121" s="149" cm="1">
        <f t="array" ref="H121:H128">+S44:S51</f>
        <v>4.1598287751059542E-3</v>
      </c>
      <c r="J121" t="s">
        <v>44</v>
      </c>
      <c r="O121" t="str" cm="1">
        <f t="array" ref="O121:O128">+Z124:Z131</f>
        <v>DHFO</v>
      </c>
    </row>
    <row r="122" spans="3:28" x14ac:dyDescent="0.25">
      <c r="C122" s="105" t="s">
        <v>16</v>
      </c>
      <c r="D122" s="102" t="s">
        <v>15</v>
      </c>
      <c r="E122">
        <v>2020</v>
      </c>
      <c r="F122" t="s">
        <v>21</v>
      </c>
      <c r="H122">
        <v>3.5005514914599922E-3</v>
      </c>
      <c r="J122" t="s">
        <v>44</v>
      </c>
      <c r="O122" t="str">
        <v>DHFO</v>
      </c>
    </row>
    <row r="123" spans="3:28" x14ac:dyDescent="0.25">
      <c r="C123" s="105" t="s">
        <v>16</v>
      </c>
      <c r="D123" s="102" t="s">
        <v>15</v>
      </c>
      <c r="E123">
        <v>2025</v>
      </c>
      <c r="F123" t="s">
        <v>21</v>
      </c>
      <c r="H123">
        <v>3.1642680553171758E-3</v>
      </c>
      <c r="J123" t="s">
        <v>44</v>
      </c>
      <c r="O123" t="str">
        <v>DHFO</v>
      </c>
    </row>
    <row r="124" spans="3:28" x14ac:dyDescent="0.25">
      <c r="C124" s="105" t="s">
        <v>16</v>
      </c>
      <c r="D124" s="102" t="s">
        <v>15</v>
      </c>
      <c r="E124">
        <v>2030</v>
      </c>
      <c r="F124" t="s">
        <v>21</v>
      </c>
      <c r="H124">
        <v>2.6942016095793833E-3</v>
      </c>
      <c r="J124" t="s">
        <v>44</v>
      </c>
      <c r="O124" t="str">
        <v>DHFO</v>
      </c>
      <c r="S124" s="152" t="s">
        <v>33</v>
      </c>
      <c r="T124" s="150" t="s">
        <v>35</v>
      </c>
      <c r="U124" s="150" t="s">
        <v>36</v>
      </c>
      <c r="V124" s="150" t="s">
        <v>37</v>
      </c>
      <c r="W124" s="150" t="s">
        <v>38</v>
      </c>
      <c r="X124" s="150" t="s">
        <v>46</v>
      </c>
      <c r="Y124" s="150" t="s">
        <v>41</v>
      </c>
      <c r="Z124" s="150" t="s">
        <v>47</v>
      </c>
      <c r="AA124" s="150" t="s">
        <v>48</v>
      </c>
      <c r="AB124" s="151" t="s">
        <v>49</v>
      </c>
    </row>
    <row r="125" spans="3:28" x14ac:dyDescent="0.25">
      <c r="C125" s="105" t="s">
        <v>16</v>
      </c>
      <c r="D125" s="102" t="s">
        <v>15</v>
      </c>
      <c r="E125">
        <v>2035</v>
      </c>
      <c r="F125" t="s">
        <v>21</v>
      </c>
      <c r="H125">
        <v>2.2754449877230663E-3</v>
      </c>
      <c r="J125" t="s">
        <v>44</v>
      </c>
      <c r="O125" t="str">
        <v>DHFO</v>
      </c>
      <c r="S125" s="150" t="str">
        <f t="shared" ref="S125:AB131" si="9">+S124</f>
        <v>DDSL</v>
      </c>
      <c r="T125" s="150" t="str">
        <f t="shared" si="9"/>
        <v>DBDSL</v>
      </c>
      <c r="U125" s="150" t="str">
        <f t="shared" si="9"/>
        <v>DGSL</v>
      </c>
      <c r="V125" s="150" t="str">
        <f t="shared" si="9"/>
        <v>DETH</v>
      </c>
      <c r="W125" s="150" t="str">
        <f t="shared" si="9"/>
        <v>DGAS</v>
      </c>
      <c r="X125" s="150" t="str">
        <f t="shared" si="9"/>
        <v>DKER</v>
      </c>
      <c r="Y125" s="150" t="str">
        <f t="shared" si="9"/>
        <v>DLPG</v>
      </c>
      <c r="Z125" s="150" t="str">
        <f t="shared" si="9"/>
        <v>DHFO</v>
      </c>
      <c r="AA125" s="150" t="str">
        <f t="shared" si="9"/>
        <v>DLOIL</v>
      </c>
      <c r="AB125" s="150" t="str">
        <f t="shared" si="9"/>
        <v>DH2</v>
      </c>
    </row>
    <row r="126" spans="3:28" x14ac:dyDescent="0.25">
      <c r="C126" s="105" t="s">
        <v>16</v>
      </c>
      <c r="D126" s="102" t="s">
        <v>15</v>
      </c>
      <c r="E126">
        <v>2040</v>
      </c>
      <c r="F126" t="s">
        <v>21</v>
      </c>
      <c r="H126">
        <v>1.9217242490046254E-3</v>
      </c>
      <c r="J126" t="s">
        <v>44</v>
      </c>
      <c r="O126" t="str">
        <v>DHFO</v>
      </c>
      <c r="S126" s="150" t="str">
        <f t="shared" si="9"/>
        <v>DDSL</v>
      </c>
      <c r="T126" s="150" t="str">
        <f t="shared" si="9"/>
        <v>DBDSL</v>
      </c>
      <c r="U126" s="150" t="str">
        <f t="shared" si="9"/>
        <v>DGSL</v>
      </c>
      <c r="V126" s="150" t="str">
        <f t="shared" si="9"/>
        <v>DETH</v>
      </c>
      <c r="W126" s="150" t="str">
        <f t="shared" si="9"/>
        <v>DGAS</v>
      </c>
      <c r="X126" s="150" t="str">
        <f t="shared" si="9"/>
        <v>DKER</v>
      </c>
      <c r="Y126" s="150" t="str">
        <f t="shared" si="9"/>
        <v>DLPG</v>
      </c>
      <c r="Z126" s="150" t="str">
        <f t="shared" si="9"/>
        <v>DHFO</v>
      </c>
      <c r="AA126" s="150" t="str">
        <f t="shared" si="9"/>
        <v>DLOIL</v>
      </c>
      <c r="AB126" s="150" t="str">
        <f t="shared" si="9"/>
        <v>DH2</v>
      </c>
    </row>
    <row r="127" spans="3:28" x14ac:dyDescent="0.25">
      <c r="C127" s="105" t="s">
        <v>16</v>
      </c>
      <c r="D127" s="102" t="s">
        <v>15</v>
      </c>
      <c r="E127">
        <v>2045</v>
      </c>
      <c r="F127" t="s">
        <v>21</v>
      </c>
      <c r="H127">
        <v>1.9140462761810593E-3</v>
      </c>
      <c r="J127" t="s">
        <v>44</v>
      </c>
      <c r="O127" t="str">
        <v>DHFO</v>
      </c>
      <c r="S127" s="150" t="str">
        <f t="shared" si="9"/>
        <v>DDSL</v>
      </c>
      <c r="T127" s="150" t="str">
        <f t="shared" si="9"/>
        <v>DBDSL</v>
      </c>
      <c r="U127" s="150" t="str">
        <f t="shared" si="9"/>
        <v>DGSL</v>
      </c>
      <c r="V127" s="150" t="str">
        <f t="shared" si="9"/>
        <v>DETH</v>
      </c>
      <c r="W127" s="150" t="str">
        <f t="shared" si="9"/>
        <v>DGAS</v>
      </c>
      <c r="X127" s="150" t="str">
        <f t="shared" si="9"/>
        <v>DKER</v>
      </c>
      <c r="Y127" s="150" t="str">
        <f t="shared" si="9"/>
        <v>DLPG</v>
      </c>
      <c r="Z127" s="150" t="str">
        <f t="shared" si="9"/>
        <v>DHFO</v>
      </c>
      <c r="AA127" s="150" t="str">
        <f t="shared" si="9"/>
        <v>DLOIL</v>
      </c>
      <c r="AB127" s="150" t="str">
        <f t="shared" si="9"/>
        <v>DH2</v>
      </c>
    </row>
    <row r="128" spans="3:28" x14ac:dyDescent="0.25">
      <c r="C128" s="105" t="s">
        <v>16</v>
      </c>
      <c r="D128" s="102" t="s">
        <v>15</v>
      </c>
      <c r="E128">
        <v>2050</v>
      </c>
      <c r="F128" t="s">
        <v>21</v>
      </c>
      <c r="H128">
        <v>1.8969016196372945E-3</v>
      </c>
      <c r="J128" t="s">
        <v>44</v>
      </c>
      <c r="O128" t="str">
        <v>DHFO</v>
      </c>
      <c r="S128" s="150" t="str">
        <f t="shared" si="9"/>
        <v>DDSL</v>
      </c>
      <c r="T128" s="150" t="str">
        <f t="shared" si="9"/>
        <v>DBDSL</v>
      </c>
      <c r="U128" s="150" t="str">
        <f t="shared" si="9"/>
        <v>DGSL</v>
      </c>
      <c r="V128" s="150" t="str">
        <f t="shared" si="9"/>
        <v>DETH</v>
      </c>
      <c r="W128" s="150" t="str">
        <f t="shared" si="9"/>
        <v>DGAS</v>
      </c>
      <c r="X128" s="150" t="str">
        <f t="shared" si="9"/>
        <v>DKER</v>
      </c>
      <c r="Y128" s="150" t="str">
        <f t="shared" si="9"/>
        <v>DLPG</v>
      </c>
      <c r="Z128" s="150" t="str">
        <f t="shared" si="9"/>
        <v>DHFO</v>
      </c>
      <c r="AA128" s="150" t="str">
        <f t="shared" si="9"/>
        <v>DLOIL</v>
      </c>
      <c r="AB128" s="150" t="str">
        <f t="shared" si="9"/>
        <v>DH2</v>
      </c>
    </row>
    <row r="129" spans="3:28" x14ac:dyDescent="0.25">
      <c r="C129" s="105" t="s">
        <v>16</v>
      </c>
      <c r="D129" s="102" t="s">
        <v>15</v>
      </c>
      <c r="E129" s="102" cm="1">
        <f t="array" ref="E129:E136">+$B$44:$B$51</f>
        <v>2019</v>
      </c>
      <c r="F129" t="s">
        <v>21</v>
      </c>
      <c r="H129" s="149" cm="1">
        <f t="array" ref="H129:H136">+T44:T51</f>
        <v>6.9173196282955177E-4</v>
      </c>
      <c r="J129" t="s">
        <v>44</v>
      </c>
      <c r="O129" t="str" cm="1">
        <f t="array" ref="O129:O136">+AA124:AA131</f>
        <v>DLOIL</v>
      </c>
      <c r="S129" s="150" t="str">
        <f t="shared" si="9"/>
        <v>DDSL</v>
      </c>
      <c r="T129" s="150" t="str">
        <f t="shared" si="9"/>
        <v>DBDSL</v>
      </c>
      <c r="U129" s="150" t="str">
        <f t="shared" si="9"/>
        <v>DGSL</v>
      </c>
      <c r="V129" s="150" t="str">
        <f t="shared" si="9"/>
        <v>DETH</v>
      </c>
      <c r="W129" s="150" t="str">
        <f t="shared" si="9"/>
        <v>DGAS</v>
      </c>
      <c r="X129" s="150" t="str">
        <f t="shared" si="9"/>
        <v>DKER</v>
      </c>
      <c r="Y129" s="150" t="str">
        <f t="shared" si="9"/>
        <v>DLPG</v>
      </c>
      <c r="Z129" s="150" t="str">
        <f t="shared" si="9"/>
        <v>DHFO</v>
      </c>
      <c r="AA129" s="150" t="str">
        <f t="shared" si="9"/>
        <v>DLOIL</v>
      </c>
      <c r="AB129" s="150" t="str">
        <f t="shared" si="9"/>
        <v>DH2</v>
      </c>
    </row>
    <row r="130" spans="3:28" x14ac:dyDescent="0.25">
      <c r="C130" s="105" t="s">
        <v>16</v>
      </c>
      <c r="D130" s="102" t="s">
        <v>15</v>
      </c>
      <c r="E130">
        <v>2020</v>
      </c>
      <c r="F130" t="s">
        <v>21</v>
      </c>
      <c r="H130">
        <v>7.0051580671846349E-4</v>
      </c>
      <c r="J130" t="s">
        <v>44</v>
      </c>
      <c r="O130" t="str">
        <v>DLOIL</v>
      </c>
      <c r="S130" s="150" t="str">
        <f t="shared" si="9"/>
        <v>DDSL</v>
      </c>
      <c r="T130" s="150" t="str">
        <f t="shared" si="9"/>
        <v>DBDSL</v>
      </c>
      <c r="U130" s="150" t="str">
        <f t="shared" si="9"/>
        <v>DGSL</v>
      </c>
      <c r="V130" s="150" t="str">
        <f t="shared" si="9"/>
        <v>DETH</v>
      </c>
      <c r="W130" s="150" t="str">
        <f t="shared" si="9"/>
        <v>DGAS</v>
      </c>
      <c r="X130" s="150" t="str">
        <f t="shared" si="9"/>
        <v>DKER</v>
      </c>
      <c r="Y130" s="150" t="str">
        <f t="shared" si="9"/>
        <v>DLPG</v>
      </c>
      <c r="Z130" s="150" t="str">
        <f t="shared" si="9"/>
        <v>DHFO</v>
      </c>
      <c r="AA130" s="150" t="str">
        <f t="shared" si="9"/>
        <v>DLOIL</v>
      </c>
      <c r="AB130" s="150" t="str">
        <f t="shared" si="9"/>
        <v>DH2</v>
      </c>
    </row>
    <row r="131" spans="3:28" x14ac:dyDescent="0.25">
      <c r="C131" s="105" t="s">
        <v>16</v>
      </c>
      <c r="D131" s="102" t="s">
        <v>15</v>
      </c>
      <c r="E131">
        <v>2025</v>
      </c>
      <c r="F131" t="s">
        <v>21</v>
      </c>
      <c r="H131">
        <v>5.3589883106496894E-4</v>
      </c>
      <c r="J131" t="s">
        <v>44</v>
      </c>
      <c r="O131" t="str">
        <v>DLOIL</v>
      </c>
      <c r="S131" s="150" t="str">
        <f t="shared" si="9"/>
        <v>DDSL</v>
      </c>
      <c r="T131" s="150" t="str">
        <f t="shared" si="9"/>
        <v>DBDSL</v>
      </c>
      <c r="U131" s="150" t="str">
        <f t="shared" si="9"/>
        <v>DGSL</v>
      </c>
      <c r="V131" s="150" t="str">
        <f t="shared" si="9"/>
        <v>DETH</v>
      </c>
      <c r="W131" s="150" t="str">
        <f t="shared" si="9"/>
        <v>DGAS</v>
      </c>
      <c r="X131" s="150" t="str">
        <f t="shared" si="9"/>
        <v>DKER</v>
      </c>
      <c r="Y131" s="150" t="str">
        <f t="shared" si="9"/>
        <v>DLPG</v>
      </c>
      <c r="Z131" s="150" t="str">
        <f t="shared" si="9"/>
        <v>DHFO</v>
      </c>
      <c r="AA131" s="150" t="str">
        <f t="shared" si="9"/>
        <v>DLOIL</v>
      </c>
      <c r="AB131" s="150" t="str">
        <f t="shared" si="9"/>
        <v>DH2</v>
      </c>
    </row>
    <row r="132" spans="3:28" x14ac:dyDescent="0.25">
      <c r="C132" s="105" t="s">
        <v>16</v>
      </c>
      <c r="D132" s="102" t="s">
        <v>15</v>
      </c>
      <c r="E132">
        <v>2030</v>
      </c>
      <c r="F132" t="s">
        <v>21</v>
      </c>
      <c r="H132">
        <v>3.3406364563222629E-4</v>
      </c>
      <c r="J132" t="s">
        <v>44</v>
      </c>
      <c r="O132" t="str">
        <v>DLOIL</v>
      </c>
    </row>
    <row r="133" spans="3:28" x14ac:dyDescent="0.25">
      <c r="C133" s="105" t="s">
        <v>16</v>
      </c>
      <c r="D133" s="102" t="s">
        <v>15</v>
      </c>
      <c r="E133">
        <v>2035</v>
      </c>
      <c r="F133" t="s">
        <v>21</v>
      </c>
      <c r="H133">
        <v>1.5458630577989198E-4</v>
      </c>
      <c r="J133" t="s">
        <v>44</v>
      </c>
      <c r="O133" t="str">
        <v>DLOIL</v>
      </c>
    </row>
    <row r="134" spans="3:28" x14ac:dyDescent="0.25">
      <c r="C134" s="105" t="s">
        <v>16</v>
      </c>
      <c r="D134" s="102" t="s">
        <v>15</v>
      </c>
      <c r="E134">
        <v>2040</v>
      </c>
      <c r="F134" t="s">
        <v>21</v>
      </c>
      <c r="H134">
        <v>0</v>
      </c>
      <c r="J134" t="s">
        <v>44</v>
      </c>
      <c r="O134" t="str">
        <v>DLOIL</v>
      </c>
    </row>
    <row r="135" spans="3:28" x14ac:dyDescent="0.25">
      <c r="C135" s="105" t="s">
        <v>16</v>
      </c>
      <c r="D135" s="102" t="s">
        <v>15</v>
      </c>
      <c r="E135">
        <v>2045</v>
      </c>
      <c r="F135" t="s">
        <v>21</v>
      </c>
      <c r="H135">
        <v>0</v>
      </c>
      <c r="J135" t="s">
        <v>44</v>
      </c>
      <c r="O135" t="str">
        <v>DLOIL</v>
      </c>
    </row>
    <row r="136" spans="3:28" x14ac:dyDescent="0.25">
      <c r="C136" s="105" t="s">
        <v>16</v>
      </c>
      <c r="D136" s="102" t="s">
        <v>15</v>
      </c>
      <c r="E136">
        <v>2050</v>
      </c>
      <c r="F136" t="s">
        <v>21</v>
      </c>
      <c r="H136">
        <v>0</v>
      </c>
      <c r="J136" t="s">
        <v>44</v>
      </c>
      <c r="O136" t="str">
        <v>DLOIL</v>
      </c>
    </row>
    <row r="137" spans="3:28" x14ac:dyDescent="0.25">
      <c r="C137" s="105" t="s">
        <v>16</v>
      </c>
      <c r="D137" s="102" t="s">
        <v>15</v>
      </c>
      <c r="E137" s="102" cm="1">
        <f t="array" ref="E137:E144">+$B$44:$B$51</f>
        <v>2019</v>
      </c>
      <c r="F137" t="s">
        <v>21</v>
      </c>
      <c r="H137" s="149" cm="1">
        <f t="array" ref="H137:H144">+U44:U51</f>
        <v>0</v>
      </c>
      <c r="J137" t="s">
        <v>44</v>
      </c>
      <c r="O137" t="str" cm="1">
        <f t="array" ref="O137:O144">+AB124:AB131</f>
        <v>DH2</v>
      </c>
    </row>
    <row r="138" spans="3:28" x14ac:dyDescent="0.25">
      <c r="C138" s="105" t="s">
        <v>16</v>
      </c>
      <c r="D138" s="102" t="s">
        <v>15</v>
      </c>
      <c r="E138">
        <v>2020</v>
      </c>
      <c r="F138" t="s">
        <v>21</v>
      </c>
      <c r="H138">
        <v>0</v>
      </c>
      <c r="J138" t="s">
        <v>44</v>
      </c>
      <c r="O138" t="str">
        <v>DH2</v>
      </c>
    </row>
    <row r="139" spans="3:28" x14ac:dyDescent="0.25">
      <c r="C139" s="105" t="s">
        <v>16</v>
      </c>
      <c r="D139" s="102" t="s">
        <v>15</v>
      </c>
      <c r="E139">
        <v>2025</v>
      </c>
      <c r="F139" t="s">
        <v>21</v>
      </c>
      <c r="H139">
        <v>0</v>
      </c>
      <c r="J139" t="s">
        <v>44</v>
      </c>
      <c r="O139" t="str">
        <v>DH2</v>
      </c>
    </row>
    <row r="140" spans="3:28" x14ac:dyDescent="0.25">
      <c r="C140" s="105" t="s">
        <v>16</v>
      </c>
      <c r="D140" s="102" t="s">
        <v>15</v>
      </c>
      <c r="E140">
        <v>2030</v>
      </c>
      <c r="F140" t="s">
        <v>21</v>
      </c>
      <c r="H140">
        <v>0</v>
      </c>
      <c r="J140" t="s">
        <v>44</v>
      </c>
      <c r="O140" t="str">
        <v>DH2</v>
      </c>
    </row>
    <row r="141" spans="3:28" x14ac:dyDescent="0.25">
      <c r="C141" s="105" t="s">
        <v>16</v>
      </c>
      <c r="D141" s="102" t="s">
        <v>15</v>
      </c>
      <c r="E141">
        <v>2035</v>
      </c>
      <c r="F141" t="s">
        <v>21</v>
      </c>
      <c r="H141">
        <v>0</v>
      </c>
      <c r="J141" t="s">
        <v>44</v>
      </c>
      <c r="O141" t="str">
        <v>DH2</v>
      </c>
    </row>
    <row r="142" spans="3:28" x14ac:dyDescent="0.25">
      <c r="C142" s="105" t="s">
        <v>16</v>
      </c>
      <c r="D142" s="102" t="s">
        <v>15</v>
      </c>
      <c r="E142">
        <v>2040</v>
      </c>
      <c r="F142" t="s">
        <v>21</v>
      </c>
      <c r="H142">
        <v>0</v>
      </c>
      <c r="J142" t="s">
        <v>44</v>
      </c>
      <c r="O142" t="str">
        <v>DH2</v>
      </c>
    </row>
    <row r="143" spans="3:28" x14ac:dyDescent="0.25">
      <c r="C143" s="105" t="s">
        <v>16</v>
      </c>
      <c r="D143" s="102" t="s">
        <v>15</v>
      </c>
      <c r="E143">
        <v>2045</v>
      </c>
      <c r="F143" t="s">
        <v>21</v>
      </c>
      <c r="H143">
        <v>0</v>
      </c>
      <c r="J143" t="s">
        <v>44</v>
      </c>
      <c r="O143" t="str">
        <v>DH2</v>
      </c>
    </row>
    <row r="144" spans="3:28" x14ac:dyDescent="0.25">
      <c r="C144" s="110" t="s">
        <v>16</v>
      </c>
      <c r="D144" s="30" t="s">
        <v>15</v>
      </c>
      <c r="E144" s="90">
        <v>2050</v>
      </c>
      <c r="F144" s="90" t="s">
        <v>21</v>
      </c>
      <c r="G144" s="90"/>
      <c r="H144" s="90">
        <v>0</v>
      </c>
      <c r="I144" s="90"/>
      <c r="J144" s="90" t="s">
        <v>44</v>
      </c>
      <c r="K144" s="90"/>
      <c r="L144" s="90"/>
      <c r="M144" s="90"/>
      <c r="N144" s="90"/>
      <c r="O144" s="90" t="str">
        <v>DH2</v>
      </c>
    </row>
    <row r="145" spans="3:15" x14ac:dyDescent="0.25">
      <c r="C145" s="105" t="s">
        <v>16</v>
      </c>
      <c r="D145" s="102" t="s">
        <v>15</v>
      </c>
      <c r="E145" s="102" cm="1">
        <f t="array" ref="E145:E152">+$B$44:$B$51</f>
        <v>2019</v>
      </c>
      <c r="F145" t="s">
        <v>21</v>
      </c>
      <c r="H145" s="149" cm="1">
        <f t="array" ref="H145:H152">+Z44:Z51</f>
        <v>3.638539169699493E-2</v>
      </c>
      <c r="J145" t="s">
        <v>50</v>
      </c>
      <c r="O145" t="str" cm="1">
        <f t="array" ref="O145:O152">+W206:W213</f>
        <v>DGAS</v>
      </c>
    </row>
    <row r="146" spans="3:15" x14ac:dyDescent="0.25">
      <c r="C146" s="105" t="s">
        <v>16</v>
      </c>
      <c r="D146" s="102" t="s">
        <v>15</v>
      </c>
      <c r="E146">
        <v>2020</v>
      </c>
      <c r="F146" t="s">
        <v>21</v>
      </c>
      <c r="H146">
        <v>3.500721133687304E-2</v>
      </c>
      <c r="J146" t="s">
        <v>50</v>
      </c>
      <c r="O146" t="str">
        <v>DGAS</v>
      </c>
    </row>
    <row r="147" spans="3:15" x14ac:dyDescent="0.25">
      <c r="C147" s="105" t="s">
        <v>16</v>
      </c>
      <c r="D147" s="102" t="s">
        <v>15</v>
      </c>
      <c r="E147">
        <v>2025</v>
      </c>
      <c r="F147" t="s">
        <v>21</v>
      </c>
      <c r="H147">
        <v>2.9217688019276274E-2</v>
      </c>
      <c r="J147" t="s">
        <v>50</v>
      </c>
      <c r="O147" t="str">
        <v>DGAS</v>
      </c>
    </row>
    <row r="148" spans="3:15" x14ac:dyDescent="0.25">
      <c r="C148" s="105" t="s">
        <v>16</v>
      </c>
      <c r="D148" s="102" t="s">
        <v>15</v>
      </c>
      <c r="E148">
        <v>2030</v>
      </c>
      <c r="F148" t="s">
        <v>21</v>
      </c>
      <c r="H148">
        <v>3.3821014465619852E-2</v>
      </c>
      <c r="J148" t="s">
        <v>50</v>
      </c>
      <c r="O148" t="str">
        <v>DGAS</v>
      </c>
    </row>
    <row r="149" spans="3:15" x14ac:dyDescent="0.25">
      <c r="C149" s="105" t="s">
        <v>16</v>
      </c>
      <c r="D149" s="102" t="s">
        <v>15</v>
      </c>
      <c r="E149">
        <v>2035</v>
      </c>
      <c r="F149" t="s">
        <v>21</v>
      </c>
      <c r="H149">
        <v>5.8599209810369333E-2</v>
      </c>
      <c r="J149" t="s">
        <v>50</v>
      </c>
      <c r="O149" t="str">
        <v>DGAS</v>
      </c>
    </row>
    <row r="150" spans="3:15" x14ac:dyDescent="0.25">
      <c r="C150" s="105" t="s">
        <v>16</v>
      </c>
      <c r="D150" s="102" t="s">
        <v>15</v>
      </c>
      <c r="E150">
        <v>2040</v>
      </c>
      <c r="F150" t="s">
        <v>21</v>
      </c>
      <c r="H150">
        <v>0.10951512246093077</v>
      </c>
      <c r="J150" t="s">
        <v>50</v>
      </c>
      <c r="O150" t="str">
        <v>DGAS</v>
      </c>
    </row>
    <row r="151" spans="3:15" x14ac:dyDescent="0.25">
      <c r="C151" s="105" t="s">
        <v>16</v>
      </c>
      <c r="D151" s="102" t="s">
        <v>15</v>
      </c>
      <c r="E151">
        <v>2045</v>
      </c>
      <c r="F151" t="s">
        <v>21</v>
      </c>
      <c r="H151">
        <v>0.17480089720619413</v>
      </c>
      <c r="J151" t="s">
        <v>50</v>
      </c>
      <c r="O151" t="str">
        <v>DGAS</v>
      </c>
    </row>
    <row r="152" spans="3:15" x14ac:dyDescent="0.25">
      <c r="C152" s="105" t="s">
        <v>16</v>
      </c>
      <c r="D152" s="102" t="s">
        <v>15</v>
      </c>
      <c r="E152">
        <v>2050</v>
      </c>
      <c r="F152" t="s">
        <v>21</v>
      </c>
      <c r="H152">
        <v>0.24365820632430502</v>
      </c>
      <c r="J152" t="s">
        <v>50</v>
      </c>
      <c r="O152" t="str">
        <v>DGAS</v>
      </c>
    </row>
    <row r="153" spans="3:15" x14ac:dyDescent="0.25">
      <c r="C153" s="105" t="s">
        <v>16</v>
      </c>
      <c r="D153" s="102" t="s">
        <v>15</v>
      </c>
      <c r="E153" s="102" cm="1">
        <f t="array" ref="E153:E160">+$B$44:$B$51</f>
        <v>2019</v>
      </c>
      <c r="F153" t="s">
        <v>21</v>
      </c>
      <c r="H153" s="149" cm="1">
        <f t="array" ref="H153:H160">+AA44:AA51</f>
        <v>0.10288236971605716</v>
      </c>
      <c r="J153" t="s">
        <v>50</v>
      </c>
      <c r="O153" t="str" cm="1">
        <f t="array" ref="O153:O160">+X206:X213</f>
        <v>DKER</v>
      </c>
    </row>
    <row r="154" spans="3:15" x14ac:dyDescent="0.25">
      <c r="C154" s="105" t="s">
        <v>16</v>
      </c>
      <c r="D154" s="102" t="s">
        <v>15</v>
      </c>
      <c r="E154">
        <v>2020</v>
      </c>
      <c r="F154" t="s">
        <v>21</v>
      </c>
      <c r="H154">
        <v>8.1917460167846359E-2</v>
      </c>
      <c r="J154" t="s">
        <v>50</v>
      </c>
      <c r="O154" t="str">
        <v>DKER</v>
      </c>
    </row>
    <row r="155" spans="3:15" x14ac:dyDescent="0.25">
      <c r="C155" s="105" t="s">
        <v>16</v>
      </c>
      <c r="D155" s="102" t="s">
        <v>15</v>
      </c>
      <c r="E155">
        <v>2025</v>
      </c>
      <c r="F155" t="s">
        <v>21</v>
      </c>
      <c r="H155">
        <v>8.9395888673953885E-2</v>
      </c>
      <c r="J155" t="s">
        <v>50</v>
      </c>
      <c r="O155" t="str">
        <v>DKER</v>
      </c>
    </row>
    <row r="156" spans="3:15" x14ac:dyDescent="0.25">
      <c r="C156" s="105" t="s">
        <v>16</v>
      </c>
      <c r="D156" s="102" t="s">
        <v>15</v>
      </c>
      <c r="E156">
        <v>2030</v>
      </c>
      <c r="F156" t="s">
        <v>21</v>
      </c>
      <c r="H156">
        <v>0.10012790443325413</v>
      </c>
      <c r="J156" t="s">
        <v>50</v>
      </c>
      <c r="O156" t="str">
        <v>DKER</v>
      </c>
    </row>
    <row r="157" spans="3:15" x14ac:dyDescent="0.25">
      <c r="C157" s="105" t="s">
        <v>16</v>
      </c>
      <c r="D157" s="102" t="s">
        <v>15</v>
      </c>
      <c r="E157">
        <v>2035</v>
      </c>
      <c r="F157" t="s">
        <v>21</v>
      </c>
      <c r="H157">
        <v>0.11834523415808018</v>
      </c>
      <c r="J157" t="s">
        <v>50</v>
      </c>
      <c r="O157" t="str">
        <v>DKER</v>
      </c>
    </row>
    <row r="158" spans="3:15" x14ac:dyDescent="0.25">
      <c r="C158" s="105" t="s">
        <v>16</v>
      </c>
      <c r="D158" s="102" t="s">
        <v>15</v>
      </c>
      <c r="E158">
        <v>2040</v>
      </c>
      <c r="F158" t="s">
        <v>21</v>
      </c>
      <c r="H158">
        <v>0.14248412543489994</v>
      </c>
      <c r="J158" t="s">
        <v>50</v>
      </c>
      <c r="O158" t="str">
        <v>DKER</v>
      </c>
    </row>
    <row r="159" spans="3:15" x14ac:dyDescent="0.25">
      <c r="C159" s="105" t="s">
        <v>16</v>
      </c>
      <c r="D159" s="102" t="s">
        <v>15</v>
      </c>
      <c r="E159">
        <v>2045</v>
      </c>
      <c r="F159" t="s">
        <v>21</v>
      </c>
      <c r="H159">
        <v>0.17260530613985245</v>
      </c>
      <c r="J159" t="s">
        <v>50</v>
      </c>
      <c r="O159" t="str">
        <v>DKER</v>
      </c>
    </row>
    <row r="160" spans="3:15" x14ac:dyDescent="0.25">
      <c r="C160" s="105" t="s">
        <v>16</v>
      </c>
      <c r="D160" s="102" t="s">
        <v>15</v>
      </c>
      <c r="E160">
        <v>2050</v>
      </c>
      <c r="F160" t="s">
        <v>21</v>
      </c>
      <c r="H160">
        <v>0.20606197555747177</v>
      </c>
      <c r="J160" t="s">
        <v>50</v>
      </c>
      <c r="O160" t="str">
        <v>DKER</v>
      </c>
    </row>
    <row r="161" spans="3:15" x14ac:dyDescent="0.25">
      <c r="C161" s="105" t="s">
        <v>16</v>
      </c>
      <c r="D161" s="102" t="s">
        <v>15</v>
      </c>
      <c r="E161" s="102" cm="1">
        <f t="array" ref="E161:E168">+$B$44:$B$51</f>
        <v>2019</v>
      </c>
      <c r="F161" t="s">
        <v>21</v>
      </c>
      <c r="H161" s="149" cm="1">
        <f t="array" ref="H161:H168">+AB44:AB51</f>
        <v>5.4111527860738156E-5</v>
      </c>
      <c r="J161" t="s">
        <v>50</v>
      </c>
      <c r="O161" t="str" cm="1">
        <f t="array" ref="O161:O168">+Y206:Y213</f>
        <v>DLPG</v>
      </c>
    </row>
    <row r="162" spans="3:15" x14ac:dyDescent="0.25">
      <c r="C162" s="105" t="s">
        <v>16</v>
      </c>
      <c r="D162" s="102" t="s">
        <v>15</v>
      </c>
      <c r="E162">
        <v>2020</v>
      </c>
      <c r="F162" t="s">
        <v>21</v>
      </c>
      <c r="H162">
        <v>5.3192705911217035E-5</v>
      </c>
      <c r="J162" t="s">
        <v>50</v>
      </c>
      <c r="O162" t="str">
        <v>DLPG</v>
      </c>
    </row>
    <row r="163" spans="3:15" x14ac:dyDescent="0.25">
      <c r="C163" s="105" t="s">
        <v>16</v>
      </c>
      <c r="D163" s="102" t="s">
        <v>15</v>
      </c>
      <c r="E163">
        <v>2025</v>
      </c>
      <c r="F163" t="s">
        <v>21</v>
      </c>
      <c r="H163">
        <v>5.7230300281677974E-5</v>
      </c>
      <c r="J163" t="s">
        <v>50</v>
      </c>
      <c r="O163" t="str">
        <v>DLPG</v>
      </c>
    </row>
    <row r="164" spans="3:15" x14ac:dyDescent="0.25">
      <c r="C164" s="105" t="s">
        <v>16</v>
      </c>
      <c r="D164" s="102" t="s">
        <v>15</v>
      </c>
      <c r="E164">
        <v>2030</v>
      </c>
      <c r="F164" t="s">
        <v>21</v>
      </c>
      <c r="H164">
        <v>9.1081488583802855E-5</v>
      </c>
      <c r="J164" t="s">
        <v>50</v>
      </c>
      <c r="O164" t="str">
        <v>DLPG</v>
      </c>
    </row>
    <row r="165" spans="3:15" x14ac:dyDescent="0.25">
      <c r="C165" s="105" t="s">
        <v>16</v>
      </c>
      <c r="D165" s="102" t="s">
        <v>15</v>
      </c>
      <c r="E165">
        <v>2035</v>
      </c>
      <c r="F165" t="s">
        <v>21</v>
      </c>
      <c r="H165">
        <v>2.9773481638115541E-4</v>
      </c>
      <c r="J165" t="s">
        <v>50</v>
      </c>
      <c r="O165" t="str">
        <v>DLPG</v>
      </c>
    </row>
    <row r="166" spans="3:15" x14ac:dyDescent="0.25">
      <c r="C166" s="105" t="s">
        <v>16</v>
      </c>
      <c r="D166" s="102" t="s">
        <v>15</v>
      </c>
      <c r="E166">
        <v>2040</v>
      </c>
      <c r="F166" t="s">
        <v>21</v>
      </c>
      <c r="H166">
        <v>8.0420604209486852E-4</v>
      </c>
      <c r="J166" t="s">
        <v>50</v>
      </c>
      <c r="O166" t="str">
        <v>DLPG</v>
      </c>
    </row>
    <row r="167" spans="3:15" x14ac:dyDescent="0.25">
      <c r="C167" s="105" t="s">
        <v>16</v>
      </c>
      <c r="D167" s="102" t="s">
        <v>15</v>
      </c>
      <c r="E167">
        <v>2045</v>
      </c>
      <c r="F167" t="s">
        <v>21</v>
      </c>
      <c r="H167">
        <v>1.441441284653545E-3</v>
      </c>
      <c r="J167" t="s">
        <v>50</v>
      </c>
      <c r="O167" t="str">
        <v>DLPG</v>
      </c>
    </row>
    <row r="168" spans="3:15" x14ac:dyDescent="0.25">
      <c r="C168" s="105" t="s">
        <v>16</v>
      </c>
      <c r="D168" s="102" t="s">
        <v>15</v>
      </c>
      <c r="E168">
        <v>2050</v>
      </c>
      <c r="F168" t="s">
        <v>21</v>
      </c>
      <c r="H168">
        <v>2.1041191212510546E-3</v>
      </c>
      <c r="J168" t="s">
        <v>50</v>
      </c>
      <c r="O168" t="str">
        <v>DLPG</v>
      </c>
    </row>
    <row r="169" spans="3:15" x14ac:dyDescent="0.25">
      <c r="C169" s="105" t="s">
        <v>16</v>
      </c>
      <c r="D169" s="102" t="s">
        <v>15</v>
      </c>
      <c r="E169" s="102" cm="1">
        <f t="array" ref="E169:E176">+$B$44:$B$51</f>
        <v>2019</v>
      </c>
      <c r="F169" t="s">
        <v>21</v>
      </c>
      <c r="H169" s="149" cm="1">
        <f t="array" ref="H169:H176">+AC44:AC51</f>
        <v>1.2957188037907301E-3</v>
      </c>
      <c r="J169" t="s">
        <v>50</v>
      </c>
      <c r="O169" t="str" cm="1">
        <f t="array" ref="O169:O176">+Z206:Z213</f>
        <v>DHFO</v>
      </c>
    </row>
    <row r="170" spans="3:15" x14ac:dyDescent="0.25">
      <c r="C170" s="105" t="s">
        <v>16</v>
      </c>
      <c r="D170" s="102" t="s">
        <v>15</v>
      </c>
      <c r="E170">
        <v>2020</v>
      </c>
      <c r="F170" t="s">
        <v>21</v>
      </c>
      <c r="H170">
        <v>1.5593952872995222E-3</v>
      </c>
      <c r="J170" t="s">
        <v>50</v>
      </c>
      <c r="O170" t="str">
        <v>DHFO</v>
      </c>
    </row>
    <row r="171" spans="3:15" x14ac:dyDescent="0.25">
      <c r="C171" s="105" t="s">
        <v>16</v>
      </c>
      <c r="D171" s="102" t="s">
        <v>15</v>
      </c>
      <c r="E171">
        <v>2025</v>
      </c>
      <c r="F171" t="s">
        <v>21</v>
      </c>
      <c r="H171">
        <v>1.7017915706400845E-3</v>
      </c>
      <c r="J171" t="s">
        <v>50</v>
      </c>
      <c r="O171" t="str">
        <v>DHFO</v>
      </c>
    </row>
    <row r="172" spans="3:15" x14ac:dyDescent="0.25">
      <c r="C172" s="105" t="s">
        <v>16</v>
      </c>
      <c r="D172" s="102" t="s">
        <v>15</v>
      </c>
      <c r="E172">
        <v>2030</v>
      </c>
      <c r="F172" t="s">
        <v>21</v>
      </c>
      <c r="H172">
        <v>1.9060608658553284E-3</v>
      </c>
      <c r="J172" t="s">
        <v>50</v>
      </c>
      <c r="O172" t="str">
        <v>DHFO</v>
      </c>
    </row>
    <row r="173" spans="3:15" x14ac:dyDescent="0.25">
      <c r="C173" s="105" t="s">
        <v>16</v>
      </c>
      <c r="D173" s="102" t="s">
        <v>15</v>
      </c>
      <c r="E173">
        <v>2035</v>
      </c>
      <c r="F173" t="s">
        <v>21</v>
      </c>
      <c r="H173">
        <v>2.2527887113808669E-3</v>
      </c>
      <c r="J173" t="s">
        <v>50</v>
      </c>
      <c r="O173" t="str">
        <v>DHFO</v>
      </c>
    </row>
    <row r="174" spans="3:15" x14ac:dyDescent="0.25">
      <c r="C174" s="105" t="s">
        <v>16</v>
      </c>
      <c r="D174" s="102" t="s">
        <v>15</v>
      </c>
      <c r="E174">
        <v>2040</v>
      </c>
      <c r="F174" t="s">
        <v>21</v>
      </c>
      <c r="H174">
        <v>2.7123115433636854E-3</v>
      </c>
      <c r="J174" t="s">
        <v>50</v>
      </c>
      <c r="O174" t="str">
        <v>DHFO</v>
      </c>
    </row>
    <row r="175" spans="3:15" x14ac:dyDescent="0.25">
      <c r="C175" s="105" t="s">
        <v>16</v>
      </c>
      <c r="D175" s="102" t="s">
        <v>15</v>
      </c>
      <c r="E175">
        <v>2045</v>
      </c>
      <c r="F175" t="s">
        <v>21</v>
      </c>
      <c r="H175">
        <v>3.2857725872935625E-3</v>
      </c>
      <c r="J175" t="s">
        <v>50</v>
      </c>
      <c r="O175" t="str">
        <v>DHFO</v>
      </c>
    </row>
    <row r="176" spans="3:15" x14ac:dyDescent="0.25">
      <c r="C176" s="105" t="s">
        <v>16</v>
      </c>
      <c r="D176" s="102" t="s">
        <v>15</v>
      </c>
      <c r="E176">
        <v>2050</v>
      </c>
      <c r="F176" t="s">
        <v>21</v>
      </c>
      <c r="H176">
        <v>3.9225328618905956E-3</v>
      </c>
      <c r="J176" t="s">
        <v>50</v>
      </c>
      <c r="O176" t="str">
        <v>DHFO</v>
      </c>
    </row>
    <row r="177" spans="3:15" x14ac:dyDescent="0.25">
      <c r="C177" s="105" t="s">
        <v>16</v>
      </c>
      <c r="D177" s="102" t="s">
        <v>15</v>
      </c>
      <c r="E177" s="102" cm="1">
        <f t="array" ref="E177:E184">+$B$44:$B$51</f>
        <v>2019</v>
      </c>
      <c r="F177" t="s">
        <v>21</v>
      </c>
      <c r="H177" s="149" cm="1">
        <f t="array" ref="H177:H184">+AD44:AD51</f>
        <v>9.1258830749058398E-4</v>
      </c>
      <c r="J177" t="s">
        <v>50</v>
      </c>
      <c r="O177" t="str" cm="1">
        <f t="array" ref="O177:O184">+AA206:AA213</f>
        <v>DAVG</v>
      </c>
    </row>
    <row r="178" spans="3:15" x14ac:dyDescent="0.25">
      <c r="C178" s="105" t="s">
        <v>16</v>
      </c>
      <c r="D178" s="102" t="s">
        <v>15</v>
      </c>
      <c r="E178">
        <v>2020</v>
      </c>
      <c r="F178" t="s">
        <v>21</v>
      </c>
      <c r="H178">
        <v>0</v>
      </c>
      <c r="J178" t="s">
        <v>50</v>
      </c>
      <c r="O178" t="str">
        <v>DAVG</v>
      </c>
    </row>
    <row r="179" spans="3:15" x14ac:dyDescent="0.25">
      <c r="C179" s="105" t="s">
        <v>16</v>
      </c>
      <c r="D179" s="102" t="s">
        <v>15</v>
      </c>
      <c r="E179">
        <v>2025</v>
      </c>
      <c r="F179" t="s">
        <v>21</v>
      </c>
      <c r="H179">
        <v>0</v>
      </c>
      <c r="J179" t="s">
        <v>50</v>
      </c>
      <c r="O179" t="str">
        <v>DAVG</v>
      </c>
    </row>
    <row r="180" spans="3:15" x14ac:dyDescent="0.25">
      <c r="C180" s="105" t="s">
        <v>16</v>
      </c>
      <c r="D180" s="102" t="s">
        <v>15</v>
      </c>
      <c r="E180">
        <v>2030</v>
      </c>
      <c r="F180" t="s">
        <v>21</v>
      </c>
      <c r="H180">
        <v>0</v>
      </c>
      <c r="J180" t="s">
        <v>50</v>
      </c>
      <c r="O180" t="str">
        <v>DAVG</v>
      </c>
    </row>
    <row r="181" spans="3:15" x14ac:dyDescent="0.25">
      <c r="C181" s="105" t="s">
        <v>16</v>
      </c>
      <c r="D181" s="102" t="s">
        <v>15</v>
      </c>
      <c r="E181">
        <v>2035</v>
      </c>
      <c r="F181" t="s">
        <v>21</v>
      </c>
      <c r="H181">
        <v>0</v>
      </c>
      <c r="J181" t="s">
        <v>50</v>
      </c>
      <c r="O181" t="str">
        <v>DAVG</v>
      </c>
    </row>
    <row r="182" spans="3:15" x14ac:dyDescent="0.25">
      <c r="C182" s="105" t="s">
        <v>16</v>
      </c>
      <c r="D182" s="102" t="s">
        <v>15</v>
      </c>
      <c r="E182">
        <v>2040</v>
      </c>
      <c r="F182" t="s">
        <v>21</v>
      </c>
      <c r="H182">
        <v>0</v>
      </c>
      <c r="J182" t="s">
        <v>50</v>
      </c>
      <c r="O182" t="str">
        <v>DAVG</v>
      </c>
    </row>
    <row r="183" spans="3:15" x14ac:dyDescent="0.25">
      <c r="C183" s="105" t="s">
        <v>16</v>
      </c>
      <c r="D183" s="102" t="s">
        <v>15</v>
      </c>
      <c r="E183">
        <v>2045</v>
      </c>
      <c r="F183" t="s">
        <v>21</v>
      </c>
      <c r="H183">
        <v>0</v>
      </c>
      <c r="J183" t="s">
        <v>50</v>
      </c>
      <c r="O183" t="str">
        <v>DAVG</v>
      </c>
    </row>
    <row r="184" spans="3:15" x14ac:dyDescent="0.25">
      <c r="C184" s="105" t="s">
        <v>16</v>
      </c>
      <c r="D184" s="102" t="s">
        <v>15</v>
      </c>
      <c r="E184">
        <v>2050</v>
      </c>
      <c r="F184" t="s">
        <v>21</v>
      </c>
      <c r="H184">
        <v>0</v>
      </c>
      <c r="J184" t="s">
        <v>50</v>
      </c>
      <c r="O184" t="str">
        <v>DAVG</v>
      </c>
    </row>
    <row r="185" spans="3:15" x14ac:dyDescent="0.25">
      <c r="C185" s="105" t="s">
        <v>16</v>
      </c>
      <c r="D185" s="102" t="s">
        <v>15</v>
      </c>
      <c r="E185" s="102" cm="1">
        <f t="array" ref="E185:E192">+$B$44:$B$51</f>
        <v>2019</v>
      </c>
      <c r="F185" t="s">
        <v>21</v>
      </c>
      <c r="H185" s="149" cm="1">
        <f t="array" ref="H185:H192">+AE44:AE51</f>
        <v>0</v>
      </c>
      <c r="J185" t="s">
        <v>50</v>
      </c>
      <c r="O185" t="str" cm="1">
        <f t="array" ref="O185:O192">+AB206:AB213</f>
        <v>DH2</v>
      </c>
    </row>
    <row r="186" spans="3:15" x14ac:dyDescent="0.25">
      <c r="C186" s="105" t="s">
        <v>16</v>
      </c>
      <c r="D186" s="102" t="s">
        <v>15</v>
      </c>
      <c r="E186">
        <v>2020</v>
      </c>
      <c r="F186" t="s">
        <v>21</v>
      </c>
      <c r="H186">
        <v>0</v>
      </c>
      <c r="J186" t="s">
        <v>50</v>
      </c>
      <c r="O186" t="str">
        <v>DH2</v>
      </c>
    </row>
    <row r="187" spans="3:15" x14ac:dyDescent="0.25">
      <c r="C187" s="105" t="s">
        <v>16</v>
      </c>
      <c r="D187" s="102" t="s">
        <v>15</v>
      </c>
      <c r="E187">
        <v>2025</v>
      </c>
      <c r="F187" t="s">
        <v>21</v>
      </c>
      <c r="H187">
        <v>0</v>
      </c>
      <c r="J187" t="s">
        <v>50</v>
      </c>
      <c r="O187" t="str">
        <v>DH2</v>
      </c>
    </row>
    <row r="188" spans="3:15" x14ac:dyDescent="0.25">
      <c r="C188" s="105" t="s">
        <v>16</v>
      </c>
      <c r="D188" s="102" t="s">
        <v>15</v>
      </c>
      <c r="E188">
        <v>2030</v>
      </c>
      <c r="F188" t="s">
        <v>21</v>
      </c>
      <c r="H188">
        <v>0</v>
      </c>
      <c r="J188" t="s">
        <v>50</v>
      </c>
      <c r="O188" t="str">
        <v>DH2</v>
      </c>
    </row>
    <row r="189" spans="3:15" x14ac:dyDescent="0.25">
      <c r="C189" s="105" t="s">
        <v>16</v>
      </c>
      <c r="D189" s="102" t="s">
        <v>15</v>
      </c>
      <c r="E189">
        <v>2035</v>
      </c>
      <c r="F189" t="s">
        <v>21</v>
      </c>
      <c r="H189">
        <v>0</v>
      </c>
      <c r="J189" t="s">
        <v>50</v>
      </c>
      <c r="O189" t="str">
        <v>DH2</v>
      </c>
    </row>
    <row r="190" spans="3:15" x14ac:dyDescent="0.25">
      <c r="C190" s="105" t="s">
        <v>16</v>
      </c>
      <c r="D190" s="102" t="s">
        <v>15</v>
      </c>
      <c r="E190">
        <v>2040</v>
      </c>
      <c r="F190" t="s">
        <v>21</v>
      </c>
      <c r="H190">
        <v>0</v>
      </c>
      <c r="J190" t="s">
        <v>50</v>
      </c>
      <c r="O190" t="str">
        <v>DH2</v>
      </c>
    </row>
    <row r="191" spans="3:15" x14ac:dyDescent="0.25">
      <c r="C191" s="105" t="s">
        <v>16</v>
      </c>
      <c r="D191" s="102" t="s">
        <v>15</v>
      </c>
      <c r="E191">
        <v>2045</v>
      </c>
      <c r="F191" t="s">
        <v>21</v>
      </c>
      <c r="H191">
        <v>0</v>
      </c>
      <c r="J191" t="s">
        <v>50</v>
      </c>
      <c r="O191" t="str">
        <v>DH2</v>
      </c>
    </row>
    <row r="192" spans="3:15" x14ac:dyDescent="0.25">
      <c r="C192" s="105" t="s">
        <v>16</v>
      </c>
      <c r="D192" s="102" t="s">
        <v>15</v>
      </c>
      <c r="E192">
        <v>2050</v>
      </c>
      <c r="F192" t="s">
        <v>21</v>
      </c>
      <c r="H192">
        <v>0</v>
      </c>
      <c r="J192" t="s">
        <v>50</v>
      </c>
      <c r="O192" t="str">
        <v>DH2</v>
      </c>
    </row>
    <row r="206" spans="19:28" x14ac:dyDescent="0.25">
      <c r="S206" s="152" t="s">
        <v>33</v>
      </c>
      <c r="T206" s="150" t="s">
        <v>35</v>
      </c>
      <c r="U206" s="150" t="s">
        <v>36</v>
      </c>
      <c r="V206" s="150" t="s">
        <v>37</v>
      </c>
      <c r="W206" s="150" t="s">
        <v>38</v>
      </c>
      <c r="X206" s="150" t="s">
        <v>46</v>
      </c>
      <c r="Y206" s="150" t="s">
        <v>41</v>
      </c>
      <c r="Z206" s="150" t="s">
        <v>47</v>
      </c>
      <c r="AA206" s="150" t="s">
        <v>52</v>
      </c>
      <c r="AB206" s="151" t="s">
        <v>49</v>
      </c>
    </row>
    <row r="207" spans="19:28" x14ac:dyDescent="0.25">
      <c r="S207" s="150" t="str">
        <f t="shared" ref="S207:AB213" si="10">+S206</f>
        <v>DDSL</v>
      </c>
      <c r="T207" s="150" t="str">
        <f t="shared" si="10"/>
        <v>DBDSL</v>
      </c>
      <c r="U207" s="150" t="str">
        <f t="shared" si="10"/>
        <v>DGSL</v>
      </c>
      <c r="V207" s="150" t="str">
        <f t="shared" si="10"/>
        <v>DETH</v>
      </c>
      <c r="W207" s="150" t="str">
        <f t="shared" si="10"/>
        <v>DGAS</v>
      </c>
      <c r="X207" s="150" t="str">
        <f t="shared" si="10"/>
        <v>DKER</v>
      </c>
      <c r="Y207" s="150" t="str">
        <f t="shared" si="10"/>
        <v>DLPG</v>
      </c>
      <c r="Z207" s="150" t="str">
        <f t="shared" si="10"/>
        <v>DHFO</v>
      </c>
      <c r="AA207" s="150" t="str">
        <f t="shared" si="10"/>
        <v>DAVG</v>
      </c>
      <c r="AB207" s="150" t="str">
        <f t="shared" si="10"/>
        <v>DH2</v>
      </c>
    </row>
    <row r="208" spans="19:28" x14ac:dyDescent="0.25">
      <c r="S208" s="150" t="str">
        <f t="shared" si="10"/>
        <v>DDSL</v>
      </c>
      <c r="T208" s="150" t="str">
        <f t="shared" si="10"/>
        <v>DBDSL</v>
      </c>
      <c r="U208" s="150" t="str">
        <f t="shared" si="10"/>
        <v>DGSL</v>
      </c>
      <c r="V208" s="150" t="str">
        <f t="shared" si="10"/>
        <v>DETH</v>
      </c>
      <c r="W208" s="150" t="str">
        <f t="shared" si="10"/>
        <v>DGAS</v>
      </c>
      <c r="X208" s="150" t="str">
        <f t="shared" si="10"/>
        <v>DKER</v>
      </c>
      <c r="Y208" s="150" t="str">
        <f t="shared" si="10"/>
        <v>DLPG</v>
      </c>
      <c r="Z208" s="150" t="str">
        <f t="shared" si="10"/>
        <v>DHFO</v>
      </c>
      <c r="AA208" s="150" t="str">
        <f t="shared" si="10"/>
        <v>DAVG</v>
      </c>
      <c r="AB208" s="150" t="str">
        <f t="shared" si="10"/>
        <v>DH2</v>
      </c>
    </row>
    <row r="209" spans="19:28" x14ac:dyDescent="0.25">
      <c r="S209" s="150" t="str">
        <f t="shared" si="10"/>
        <v>DDSL</v>
      </c>
      <c r="T209" s="150" t="str">
        <f t="shared" si="10"/>
        <v>DBDSL</v>
      </c>
      <c r="U209" s="150" t="str">
        <f t="shared" si="10"/>
        <v>DGSL</v>
      </c>
      <c r="V209" s="150" t="str">
        <f t="shared" si="10"/>
        <v>DETH</v>
      </c>
      <c r="W209" s="150" t="str">
        <f t="shared" si="10"/>
        <v>DGAS</v>
      </c>
      <c r="X209" s="150" t="str">
        <f t="shared" si="10"/>
        <v>DKER</v>
      </c>
      <c r="Y209" s="150" t="str">
        <f t="shared" si="10"/>
        <v>DLPG</v>
      </c>
      <c r="Z209" s="150" t="str">
        <f t="shared" si="10"/>
        <v>DHFO</v>
      </c>
      <c r="AA209" s="150" t="str">
        <f t="shared" si="10"/>
        <v>DAVG</v>
      </c>
      <c r="AB209" s="150" t="str">
        <f t="shared" si="10"/>
        <v>DH2</v>
      </c>
    </row>
    <row r="210" spans="19:28" x14ac:dyDescent="0.25">
      <c r="S210" s="150" t="str">
        <f t="shared" si="10"/>
        <v>DDSL</v>
      </c>
      <c r="T210" s="150" t="str">
        <f t="shared" si="10"/>
        <v>DBDSL</v>
      </c>
      <c r="U210" s="150" t="str">
        <f t="shared" si="10"/>
        <v>DGSL</v>
      </c>
      <c r="V210" s="150" t="str">
        <f t="shared" si="10"/>
        <v>DETH</v>
      </c>
      <c r="W210" s="150" t="str">
        <f t="shared" si="10"/>
        <v>DGAS</v>
      </c>
      <c r="X210" s="150" t="str">
        <f t="shared" si="10"/>
        <v>DKER</v>
      </c>
      <c r="Y210" s="150" t="str">
        <f t="shared" si="10"/>
        <v>DLPG</v>
      </c>
      <c r="Z210" s="150" t="str">
        <f t="shared" si="10"/>
        <v>DHFO</v>
      </c>
      <c r="AA210" s="150" t="str">
        <f t="shared" si="10"/>
        <v>DAVG</v>
      </c>
      <c r="AB210" s="150" t="str">
        <f t="shared" si="10"/>
        <v>DH2</v>
      </c>
    </row>
    <row r="211" spans="19:28" x14ac:dyDescent="0.25">
      <c r="S211" s="150" t="str">
        <f t="shared" si="10"/>
        <v>DDSL</v>
      </c>
      <c r="T211" s="150" t="str">
        <f t="shared" si="10"/>
        <v>DBDSL</v>
      </c>
      <c r="U211" s="150" t="str">
        <f t="shared" si="10"/>
        <v>DGSL</v>
      </c>
      <c r="V211" s="150" t="str">
        <f t="shared" si="10"/>
        <v>DETH</v>
      </c>
      <c r="W211" s="150" t="str">
        <f t="shared" si="10"/>
        <v>DGAS</v>
      </c>
      <c r="X211" s="150" t="str">
        <f t="shared" si="10"/>
        <v>DKER</v>
      </c>
      <c r="Y211" s="150" t="str">
        <f t="shared" si="10"/>
        <v>DLPG</v>
      </c>
      <c r="Z211" s="150" t="str">
        <f t="shared" si="10"/>
        <v>DHFO</v>
      </c>
      <c r="AA211" s="150" t="str">
        <f t="shared" si="10"/>
        <v>DAVG</v>
      </c>
      <c r="AB211" s="150" t="str">
        <f t="shared" si="10"/>
        <v>DH2</v>
      </c>
    </row>
    <row r="212" spans="19:28" x14ac:dyDescent="0.25">
      <c r="S212" s="150" t="str">
        <f t="shared" si="10"/>
        <v>DDSL</v>
      </c>
      <c r="T212" s="150" t="str">
        <f t="shared" si="10"/>
        <v>DBDSL</v>
      </c>
      <c r="U212" s="150" t="str">
        <f t="shared" si="10"/>
        <v>DGSL</v>
      </c>
      <c r="V212" s="150" t="str">
        <f t="shared" si="10"/>
        <v>DETH</v>
      </c>
      <c r="W212" s="150" t="str">
        <f t="shared" si="10"/>
        <v>DGAS</v>
      </c>
      <c r="X212" s="150" t="str">
        <f t="shared" si="10"/>
        <v>DKER</v>
      </c>
      <c r="Y212" s="150" t="str">
        <f t="shared" si="10"/>
        <v>DLPG</v>
      </c>
      <c r="Z212" s="150" t="str">
        <f t="shared" si="10"/>
        <v>DHFO</v>
      </c>
      <c r="AA212" s="150" t="str">
        <f t="shared" si="10"/>
        <v>DAVG</v>
      </c>
      <c r="AB212" s="150" t="str">
        <f t="shared" si="10"/>
        <v>DH2</v>
      </c>
    </row>
    <row r="213" spans="19:28" x14ac:dyDescent="0.25">
      <c r="S213" s="150" t="str">
        <f t="shared" si="10"/>
        <v>DDSL</v>
      </c>
      <c r="T213" s="150" t="str">
        <f t="shared" si="10"/>
        <v>DBDSL</v>
      </c>
      <c r="U213" s="150" t="str">
        <f t="shared" si="10"/>
        <v>DGSL</v>
      </c>
      <c r="V213" s="150" t="str">
        <f t="shared" si="10"/>
        <v>DETH</v>
      </c>
      <c r="W213" s="150" t="str">
        <f t="shared" si="10"/>
        <v>DGAS</v>
      </c>
      <c r="X213" s="150" t="str">
        <f t="shared" si="10"/>
        <v>DKER</v>
      </c>
      <c r="Y213" s="150" t="str">
        <f t="shared" si="10"/>
        <v>DLPG</v>
      </c>
      <c r="Z213" s="150" t="str">
        <f t="shared" si="10"/>
        <v>DHFO</v>
      </c>
      <c r="AA213" s="150" t="str">
        <f t="shared" si="10"/>
        <v>DAVG</v>
      </c>
      <c r="AB213" s="150" t="str">
        <f t="shared" si="10"/>
        <v>DH2</v>
      </c>
    </row>
  </sheetData>
  <mergeCells count="5">
    <mergeCell ref="C39:G39"/>
    <mergeCell ref="H39:I39"/>
    <mergeCell ref="J39:K39"/>
    <mergeCell ref="L39:U39"/>
    <mergeCell ref="V39:AE39"/>
  </mergeCells>
  <pageMargins left="0.7" right="0.7" top="0.75" bottom="0.75" header="0.3" footer="0.3"/>
  <pageSetup paperSize="9" orientation="portrait" r:id="rId1"/>
  <drawing r:id="rId2"/>
  <legacy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C4C1BA11-F594-4120-82F7-2DFE436CB99F}">
            <xm:f>NOT(ISERROR(SEARCH($D$40,O57)))</xm:f>
            <xm:f>$D$40</xm:f>
            <x14:dxf>
              <fill>
                <patternFill>
                  <bgColor theme="9" tint="0.79998168889431442"/>
                </patternFill>
              </fill>
            </x14:dxf>
          </x14:cfRule>
          <x14:cfRule type="containsText" priority="2" operator="containsText" id="{8B345C9F-E42A-4269-AEF1-C94FC9FA9DBF}">
            <xm:f>NOT(ISERROR(SEARCH($C$40,O57)))</xm:f>
            <xm:f>$C$40</xm:f>
            <x14:dxf>
              <fill>
                <patternFill>
                  <bgColor theme="9" tint="0.79998168889431442"/>
                </patternFill>
              </fill>
            </x14:dxf>
          </x14:cfRule>
          <x14:cfRule type="containsText" priority="3" operator="containsText" id="{A127FC54-AFE1-4C6A-9D8D-10583F334DB7}">
            <xm:f>NOT(ISERROR(SEARCH($E$40,O57)))</xm:f>
            <xm:f>$E$40</xm:f>
            <x14:dxf>
              <fill>
                <patternFill>
                  <bgColor theme="9" tint="0.79998168889431442"/>
                </patternFill>
              </fill>
            </x14:dxf>
          </x14:cfRule>
          <x14:cfRule type="containsText" priority="4" operator="containsText" id="{9ABA236D-6EA9-4B6D-AC5B-8F6F43CC8BFD}">
            <xm:f>NOT(ISERROR(SEARCH($F$40,O57)))</xm:f>
            <xm:f>$F$40</xm:f>
            <x14:dxf>
              <fill>
                <patternFill>
                  <bgColor theme="9" tint="0.79998168889431442"/>
                </patternFill>
              </fill>
            </x14:dxf>
          </x14:cfRule>
          <xm:sqref>O57:O192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D312C-919B-4083-BA38-B3DA52CE10D7}">
  <dimension ref="B3:P54"/>
  <sheetViews>
    <sheetView showGridLines="0" topLeftCell="A10" workbookViewId="0">
      <selection activeCell="E5" sqref="E5:L5"/>
    </sheetView>
  </sheetViews>
  <sheetFormatPr baseColWidth="10" defaultRowHeight="15" x14ac:dyDescent="0.25"/>
  <sheetData>
    <row r="3" spans="2:16" x14ac:dyDescent="0.25">
      <c r="B3" s="1" t="s">
        <v>66</v>
      </c>
      <c r="D3" s="1"/>
      <c r="E3" s="85"/>
    </row>
    <row r="4" spans="2:16" x14ac:dyDescent="0.25">
      <c r="B4" s="86" t="s">
        <v>6</v>
      </c>
      <c r="C4" s="86" t="s">
        <v>67</v>
      </c>
      <c r="D4" s="86" t="s">
        <v>68</v>
      </c>
      <c r="E4" s="87">
        <v>2019</v>
      </c>
      <c r="F4" s="87">
        <v>2020</v>
      </c>
      <c r="G4" s="87">
        <v>2025</v>
      </c>
      <c r="H4" s="87">
        <v>2030</v>
      </c>
      <c r="I4" s="87">
        <v>2035</v>
      </c>
      <c r="J4" s="87">
        <v>2040</v>
      </c>
      <c r="K4" s="87">
        <v>2045</v>
      </c>
      <c r="L4" s="87">
        <v>2050</v>
      </c>
    </row>
    <row r="5" spans="2:16" x14ac:dyDescent="0.25">
      <c r="B5" t="s">
        <v>69</v>
      </c>
      <c r="C5" t="s">
        <v>34</v>
      </c>
      <c r="D5" t="s">
        <v>70</v>
      </c>
      <c r="E5">
        <v>31.6646</v>
      </c>
      <c r="F5">
        <v>30.188499999999998</v>
      </c>
      <c r="G5">
        <v>37.356999999999999</v>
      </c>
      <c r="H5">
        <v>44.712199999999996</v>
      </c>
      <c r="I5">
        <v>53.566800000000001</v>
      </c>
      <c r="J5">
        <v>64.202399999999997</v>
      </c>
      <c r="K5">
        <v>76.975400000000008</v>
      </c>
      <c r="L5">
        <v>92.31689999999999</v>
      </c>
    </row>
    <row r="6" spans="2:16" x14ac:dyDescent="0.25">
      <c r="B6" t="s">
        <v>69</v>
      </c>
      <c r="C6" t="s">
        <v>40</v>
      </c>
      <c r="D6" s="85" t="s">
        <v>70</v>
      </c>
      <c r="E6">
        <v>62.181399999999996</v>
      </c>
      <c r="F6">
        <v>55.42</v>
      </c>
      <c r="G6">
        <v>58.573599999999999</v>
      </c>
      <c r="H6">
        <v>55.663899999999998</v>
      </c>
      <c r="I6">
        <v>54.030799999999999</v>
      </c>
      <c r="J6">
        <v>60.668600000000005</v>
      </c>
      <c r="K6">
        <v>73.020099999999999</v>
      </c>
      <c r="L6">
        <v>88.122200000000007</v>
      </c>
    </row>
    <row r="7" spans="2:16" x14ac:dyDescent="0.25">
      <c r="B7" s="85" t="s">
        <v>69</v>
      </c>
      <c r="C7" s="85" t="s">
        <v>43</v>
      </c>
      <c r="D7" s="85" t="s">
        <v>70</v>
      </c>
      <c r="E7">
        <v>69.341300000000004</v>
      </c>
      <c r="F7">
        <v>70.399799999999999</v>
      </c>
      <c r="G7">
        <v>72.347100000000012</v>
      </c>
      <c r="H7">
        <v>60.032299999999999</v>
      </c>
      <c r="I7">
        <v>40.972300000000004</v>
      </c>
      <c r="J7">
        <v>26.482499999999998</v>
      </c>
      <c r="K7">
        <v>15.279199999999999</v>
      </c>
      <c r="L7">
        <v>7.4989999999999997</v>
      </c>
    </row>
    <row r="8" spans="2:16" x14ac:dyDescent="0.25">
      <c r="B8" t="s">
        <v>69</v>
      </c>
      <c r="C8" t="s">
        <v>45</v>
      </c>
      <c r="D8" s="85" t="s">
        <v>70</v>
      </c>
      <c r="E8">
        <v>105.9659</v>
      </c>
      <c r="F8">
        <v>98.641600000000011</v>
      </c>
      <c r="G8">
        <v>109.53559999999999</v>
      </c>
      <c r="H8">
        <v>115.2475</v>
      </c>
      <c r="I8">
        <v>122.26180000000001</v>
      </c>
      <c r="J8">
        <v>136.90830000000003</v>
      </c>
      <c r="K8">
        <v>158.66909999999996</v>
      </c>
      <c r="L8">
        <v>185.6712</v>
      </c>
    </row>
    <row r="9" spans="2:16" x14ac:dyDescent="0.25">
      <c r="B9" t="s">
        <v>69</v>
      </c>
      <c r="C9" t="s">
        <v>51</v>
      </c>
      <c r="D9" s="85" t="s">
        <v>70</v>
      </c>
      <c r="E9">
        <v>574.73889999999994</v>
      </c>
      <c r="F9">
        <v>577.1468000000001</v>
      </c>
      <c r="G9">
        <v>648.25800000000004</v>
      </c>
      <c r="H9">
        <v>691.68829999999991</v>
      </c>
      <c r="I9">
        <v>700.2876</v>
      </c>
      <c r="J9">
        <v>696.71199999999999</v>
      </c>
      <c r="K9">
        <v>689.51819999999998</v>
      </c>
      <c r="L9">
        <v>693.02160000000003</v>
      </c>
    </row>
    <row r="13" spans="2:16" x14ac:dyDescent="0.25">
      <c r="B13" s="1" t="s">
        <v>23</v>
      </c>
    </row>
    <row r="14" spans="2:16" ht="15.75" thickBot="1" x14ac:dyDescent="0.3">
      <c r="B14" s="2" t="s">
        <v>8</v>
      </c>
      <c r="C14" s="2" t="s">
        <v>7</v>
      </c>
      <c r="D14" s="2" t="s">
        <v>6</v>
      </c>
      <c r="E14" s="2" t="s">
        <v>1</v>
      </c>
      <c r="F14" s="2" t="s">
        <v>14</v>
      </c>
      <c r="G14" s="88" t="s">
        <v>9</v>
      </c>
      <c r="H14" s="88" t="s">
        <v>13</v>
      </c>
      <c r="I14" s="3" t="s">
        <v>3</v>
      </c>
      <c r="J14" s="3" t="s">
        <v>2</v>
      </c>
      <c r="K14" s="3" t="s">
        <v>10</v>
      </c>
      <c r="L14" s="3" t="s">
        <v>0</v>
      </c>
      <c r="M14" s="3" t="s">
        <v>5</v>
      </c>
      <c r="N14" s="3" t="s">
        <v>11</v>
      </c>
      <c r="O14" s="3" t="s">
        <v>4</v>
      </c>
      <c r="P14" s="3" t="s">
        <v>12</v>
      </c>
    </row>
    <row r="15" spans="2:16" x14ac:dyDescent="0.25">
      <c r="D15" s="89" t="s">
        <v>69</v>
      </c>
      <c r="E15" s="89" cm="1">
        <f t="array" ref="E15:E22">+TRANSPOSE(E4:L4)</f>
        <v>2019</v>
      </c>
      <c r="F15" s="89"/>
      <c r="G15" s="89"/>
      <c r="H15" s="89" cm="1">
        <f t="array" ref="H15:H22">+TRANSPOSE(E5:L5)</f>
        <v>31.6646</v>
      </c>
      <c r="I15" s="89"/>
      <c r="J15" s="89"/>
      <c r="K15" s="89"/>
      <c r="L15" s="89"/>
      <c r="M15" s="89"/>
      <c r="N15" s="89"/>
      <c r="O15" s="89" t="str">
        <f>+$C$5</f>
        <v>DAGR</v>
      </c>
    </row>
    <row r="16" spans="2:16" x14ac:dyDescent="0.25">
      <c r="D16" t="s">
        <v>69</v>
      </c>
      <c r="E16">
        <v>2020</v>
      </c>
      <c r="H16">
        <v>30.188499999999998</v>
      </c>
      <c r="O16" t="str">
        <f t="shared" ref="O16:O22" si="0">+$C$5</f>
        <v>DAGR</v>
      </c>
    </row>
    <row r="17" spans="4:15" x14ac:dyDescent="0.25">
      <c r="D17" t="s">
        <v>69</v>
      </c>
      <c r="E17">
        <v>2025</v>
      </c>
      <c r="H17">
        <v>37.356999999999999</v>
      </c>
      <c r="O17" t="str">
        <f t="shared" si="0"/>
        <v>DAGR</v>
      </c>
    </row>
    <row r="18" spans="4:15" x14ac:dyDescent="0.25">
      <c r="D18" t="s">
        <v>69</v>
      </c>
      <c r="E18">
        <v>2030</v>
      </c>
      <c r="H18">
        <v>44.712199999999996</v>
      </c>
      <c r="O18" t="str">
        <f t="shared" si="0"/>
        <v>DAGR</v>
      </c>
    </row>
    <row r="19" spans="4:15" x14ac:dyDescent="0.25">
      <c r="D19" t="s">
        <v>69</v>
      </c>
      <c r="E19">
        <v>2035</v>
      </c>
      <c r="H19">
        <v>53.566800000000001</v>
      </c>
      <c r="O19" t="str">
        <f t="shared" si="0"/>
        <v>DAGR</v>
      </c>
    </row>
    <row r="20" spans="4:15" x14ac:dyDescent="0.25">
      <c r="D20" t="s">
        <v>69</v>
      </c>
      <c r="E20">
        <v>2040</v>
      </c>
      <c r="H20">
        <v>64.202399999999997</v>
      </c>
      <c r="O20" t="str">
        <f t="shared" si="0"/>
        <v>DAGR</v>
      </c>
    </row>
    <row r="21" spans="4:15" x14ac:dyDescent="0.25">
      <c r="D21" t="s">
        <v>69</v>
      </c>
      <c r="E21">
        <v>2045</v>
      </c>
      <c r="H21">
        <v>76.975400000000008</v>
      </c>
      <c r="O21" t="str">
        <f t="shared" si="0"/>
        <v>DAGR</v>
      </c>
    </row>
    <row r="22" spans="4:15" x14ac:dyDescent="0.25">
      <c r="D22" s="90" t="s">
        <v>69</v>
      </c>
      <c r="E22" s="90">
        <v>2050</v>
      </c>
      <c r="F22" s="90"/>
      <c r="G22" s="90"/>
      <c r="H22" s="90">
        <v>92.31689999999999</v>
      </c>
      <c r="I22" s="90"/>
      <c r="J22" s="90"/>
      <c r="K22" s="90"/>
      <c r="L22" s="90"/>
      <c r="M22" s="90"/>
      <c r="N22" s="90"/>
      <c r="O22" s="90" t="str">
        <f t="shared" si="0"/>
        <v>DAGR</v>
      </c>
    </row>
    <row r="23" spans="4:15" x14ac:dyDescent="0.25">
      <c r="D23" s="91" t="s">
        <v>69</v>
      </c>
      <c r="E23" s="91">
        <v>2019</v>
      </c>
      <c r="F23" s="91"/>
      <c r="G23" s="91"/>
      <c r="H23" s="91" cm="1">
        <f t="array" ref="H23:H30">+TRANSPOSE(E6:L6)</f>
        <v>62.181399999999996</v>
      </c>
      <c r="I23" s="91"/>
      <c r="J23" s="91"/>
      <c r="K23" s="91"/>
      <c r="L23" s="91"/>
      <c r="M23" s="91"/>
      <c r="N23" s="91"/>
      <c r="O23" s="91" t="str">
        <f t="shared" ref="O23:O30" si="1">+$C$6</f>
        <v>DTER</v>
      </c>
    </row>
    <row r="24" spans="4:15" x14ac:dyDescent="0.25">
      <c r="D24" t="s">
        <v>69</v>
      </c>
      <c r="E24">
        <v>2020</v>
      </c>
      <c r="H24">
        <v>55.42</v>
      </c>
      <c r="O24" t="str">
        <f t="shared" si="1"/>
        <v>DTER</v>
      </c>
    </row>
    <row r="25" spans="4:15" x14ac:dyDescent="0.25">
      <c r="D25" t="s">
        <v>69</v>
      </c>
      <c r="E25">
        <v>2025</v>
      </c>
      <c r="H25">
        <v>58.573599999999999</v>
      </c>
      <c r="O25" t="str">
        <f t="shared" si="1"/>
        <v>DTER</v>
      </c>
    </row>
    <row r="26" spans="4:15" x14ac:dyDescent="0.25">
      <c r="D26" t="s">
        <v>69</v>
      </c>
      <c r="E26">
        <v>2030</v>
      </c>
      <c r="H26">
        <v>55.663899999999998</v>
      </c>
      <c r="O26" t="str">
        <f t="shared" si="1"/>
        <v>DTER</v>
      </c>
    </row>
    <row r="27" spans="4:15" x14ac:dyDescent="0.25">
      <c r="D27" t="s">
        <v>69</v>
      </c>
      <c r="E27">
        <v>2035</v>
      </c>
      <c r="H27">
        <v>54.030799999999999</v>
      </c>
      <c r="O27" t="str">
        <f t="shared" si="1"/>
        <v>DTER</v>
      </c>
    </row>
    <row r="28" spans="4:15" x14ac:dyDescent="0.25">
      <c r="D28" t="s">
        <v>69</v>
      </c>
      <c r="E28">
        <v>2040</v>
      </c>
      <c r="H28">
        <v>60.668600000000005</v>
      </c>
      <c r="O28" t="str">
        <f t="shared" si="1"/>
        <v>DTER</v>
      </c>
    </row>
    <row r="29" spans="4:15" x14ac:dyDescent="0.25">
      <c r="D29" t="s">
        <v>69</v>
      </c>
      <c r="E29">
        <v>2045</v>
      </c>
      <c r="H29">
        <v>73.020099999999999</v>
      </c>
      <c r="O29" t="str">
        <f t="shared" si="1"/>
        <v>DTER</v>
      </c>
    </row>
    <row r="30" spans="4:15" x14ac:dyDescent="0.25">
      <c r="D30" s="90" t="s">
        <v>69</v>
      </c>
      <c r="E30" s="90">
        <v>2050</v>
      </c>
      <c r="F30" s="90"/>
      <c r="G30" s="90"/>
      <c r="H30" s="90">
        <v>88.122200000000007</v>
      </c>
      <c r="I30" s="90"/>
      <c r="J30" s="90"/>
      <c r="K30" s="90"/>
      <c r="L30" s="90"/>
      <c r="M30" s="90"/>
      <c r="N30" s="90"/>
      <c r="O30" s="90" t="str">
        <f t="shared" si="1"/>
        <v>DTER</v>
      </c>
    </row>
    <row r="31" spans="4:15" x14ac:dyDescent="0.25">
      <c r="D31" s="91" t="s">
        <v>69</v>
      </c>
      <c r="E31" s="91">
        <v>2019</v>
      </c>
      <c r="F31" s="91"/>
      <c r="G31" s="91"/>
      <c r="H31" s="91" cm="1">
        <f t="array" ref="H31:H38">+TRANSPOSE(E7:L7)</f>
        <v>69.341300000000004</v>
      </c>
      <c r="I31" s="91"/>
      <c r="J31" s="91"/>
      <c r="K31" s="91"/>
      <c r="L31" s="91"/>
      <c r="M31" s="91"/>
      <c r="N31" s="91"/>
      <c r="O31" s="91" t="str">
        <f t="shared" ref="O31:O38" si="2">+$C$7</f>
        <v>DRSD</v>
      </c>
    </row>
    <row r="32" spans="4:15" x14ac:dyDescent="0.25">
      <c r="D32" t="s">
        <v>69</v>
      </c>
      <c r="E32">
        <v>2020</v>
      </c>
      <c r="H32">
        <v>70.399799999999999</v>
      </c>
      <c r="O32" t="str">
        <f t="shared" si="2"/>
        <v>DRSD</v>
      </c>
    </row>
    <row r="33" spans="4:15" x14ac:dyDescent="0.25">
      <c r="D33" t="s">
        <v>69</v>
      </c>
      <c r="E33">
        <v>2025</v>
      </c>
      <c r="H33">
        <v>72.347100000000012</v>
      </c>
      <c r="O33" t="str">
        <f t="shared" si="2"/>
        <v>DRSD</v>
      </c>
    </row>
    <row r="34" spans="4:15" x14ac:dyDescent="0.25">
      <c r="D34" t="s">
        <v>69</v>
      </c>
      <c r="E34">
        <v>2030</v>
      </c>
      <c r="H34">
        <v>60.032299999999999</v>
      </c>
      <c r="O34" t="str">
        <f t="shared" si="2"/>
        <v>DRSD</v>
      </c>
    </row>
    <row r="35" spans="4:15" x14ac:dyDescent="0.25">
      <c r="D35" t="s">
        <v>69</v>
      </c>
      <c r="E35">
        <v>2035</v>
      </c>
      <c r="H35">
        <v>40.972300000000004</v>
      </c>
      <c r="O35" t="str">
        <f t="shared" si="2"/>
        <v>DRSD</v>
      </c>
    </row>
    <row r="36" spans="4:15" x14ac:dyDescent="0.25">
      <c r="D36" t="s">
        <v>69</v>
      </c>
      <c r="E36">
        <v>2040</v>
      </c>
      <c r="H36">
        <v>26.482499999999998</v>
      </c>
      <c r="O36" t="str">
        <f t="shared" si="2"/>
        <v>DRSD</v>
      </c>
    </row>
    <row r="37" spans="4:15" x14ac:dyDescent="0.25">
      <c r="D37" t="s">
        <v>69</v>
      </c>
      <c r="E37">
        <v>2045</v>
      </c>
      <c r="H37">
        <v>15.279199999999999</v>
      </c>
      <c r="O37" t="str">
        <f t="shared" si="2"/>
        <v>DRSD</v>
      </c>
    </row>
    <row r="38" spans="4:15" x14ac:dyDescent="0.25">
      <c r="D38" s="90" t="s">
        <v>69</v>
      </c>
      <c r="E38" s="90">
        <v>2050</v>
      </c>
      <c r="F38" s="90"/>
      <c r="G38" s="90"/>
      <c r="H38" s="90">
        <v>7.4989999999999997</v>
      </c>
      <c r="I38" s="90"/>
      <c r="J38" s="90"/>
      <c r="K38" s="90"/>
      <c r="L38" s="90"/>
      <c r="M38" s="90"/>
      <c r="N38" s="90"/>
      <c r="O38" s="90" t="str">
        <f t="shared" si="2"/>
        <v>DRSD</v>
      </c>
    </row>
    <row r="39" spans="4:15" x14ac:dyDescent="0.25">
      <c r="D39" s="91" t="s">
        <v>69</v>
      </c>
      <c r="E39" s="91">
        <v>2019</v>
      </c>
      <c r="F39" s="91"/>
      <c r="G39" s="91"/>
      <c r="H39" s="91" cm="1">
        <f t="array" ref="H39:H46">+TRANSPOSE(E8:L8)</f>
        <v>105.9659</v>
      </c>
      <c r="I39" s="91"/>
      <c r="J39" s="91"/>
      <c r="K39" s="91"/>
      <c r="L39" s="91"/>
      <c r="M39" s="91"/>
      <c r="N39" s="91"/>
      <c r="O39" s="91" t="str">
        <f t="shared" ref="O39:O46" si="3">+$C$8</f>
        <v>DIND</v>
      </c>
    </row>
    <row r="40" spans="4:15" x14ac:dyDescent="0.25">
      <c r="D40" t="s">
        <v>69</v>
      </c>
      <c r="E40">
        <v>2020</v>
      </c>
      <c r="H40">
        <v>98.641600000000011</v>
      </c>
      <c r="O40" t="str">
        <f t="shared" si="3"/>
        <v>DIND</v>
      </c>
    </row>
    <row r="41" spans="4:15" x14ac:dyDescent="0.25">
      <c r="D41" t="s">
        <v>69</v>
      </c>
      <c r="E41">
        <v>2025</v>
      </c>
      <c r="H41">
        <v>109.53559999999999</v>
      </c>
      <c r="O41" t="str">
        <f t="shared" si="3"/>
        <v>DIND</v>
      </c>
    </row>
    <row r="42" spans="4:15" x14ac:dyDescent="0.25">
      <c r="D42" t="s">
        <v>69</v>
      </c>
      <c r="E42">
        <v>2030</v>
      </c>
      <c r="H42">
        <v>115.2475</v>
      </c>
      <c r="O42" t="str">
        <f t="shared" si="3"/>
        <v>DIND</v>
      </c>
    </row>
    <row r="43" spans="4:15" x14ac:dyDescent="0.25">
      <c r="D43" t="s">
        <v>69</v>
      </c>
      <c r="E43">
        <v>2035</v>
      </c>
      <c r="H43">
        <v>122.26180000000001</v>
      </c>
      <c r="O43" t="str">
        <f t="shared" si="3"/>
        <v>DIND</v>
      </c>
    </row>
    <row r="44" spans="4:15" x14ac:dyDescent="0.25">
      <c r="D44" t="s">
        <v>69</v>
      </c>
      <c r="E44">
        <v>2040</v>
      </c>
      <c r="H44">
        <v>136.90830000000003</v>
      </c>
      <c r="O44" t="str">
        <f t="shared" si="3"/>
        <v>DIND</v>
      </c>
    </row>
    <row r="45" spans="4:15" x14ac:dyDescent="0.25">
      <c r="D45" t="s">
        <v>69</v>
      </c>
      <c r="E45">
        <v>2045</v>
      </c>
      <c r="H45">
        <v>158.66909999999996</v>
      </c>
      <c r="O45" t="str">
        <f t="shared" si="3"/>
        <v>DIND</v>
      </c>
    </row>
    <row r="46" spans="4:15" x14ac:dyDescent="0.25">
      <c r="D46" s="90" t="s">
        <v>69</v>
      </c>
      <c r="E46" s="90">
        <v>2050</v>
      </c>
      <c r="F46" s="90"/>
      <c r="G46" s="90"/>
      <c r="H46" s="90">
        <v>185.6712</v>
      </c>
      <c r="I46" s="90"/>
      <c r="J46" s="90"/>
      <c r="K46" s="90"/>
      <c r="L46" s="90"/>
      <c r="M46" s="90"/>
      <c r="N46" s="90"/>
      <c r="O46" s="90" t="str">
        <f t="shared" si="3"/>
        <v>DIND</v>
      </c>
    </row>
    <row r="47" spans="4:15" x14ac:dyDescent="0.25">
      <c r="D47" t="s">
        <v>69</v>
      </c>
      <c r="E47">
        <v>2019</v>
      </c>
      <c r="H47" cm="1">
        <f t="array" ref="H47:H54">+TRANSPOSE(E9:L9)</f>
        <v>574.73889999999994</v>
      </c>
      <c r="O47" t="str">
        <f t="shared" ref="O47:O54" si="4">+$C$9</f>
        <v>DTRA</v>
      </c>
    </row>
    <row r="48" spans="4:15" x14ac:dyDescent="0.25">
      <c r="D48" t="s">
        <v>69</v>
      </c>
      <c r="E48">
        <v>2020</v>
      </c>
      <c r="H48">
        <v>577.1468000000001</v>
      </c>
      <c r="O48" t="str">
        <f t="shared" si="4"/>
        <v>DTRA</v>
      </c>
    </row>
    <row r="49" spans="4:15" x14ac:dyDescent="0.25">
      <c r="D49" t="s">
        <v>69</v>
      </c>
      <c r="E49">
        <v>2025</v>
      </c>
      <c r="H49">
        <v>648.25800000000004</v>
      </c>
      <c r="O49" t="str">
        <f t="shared" si="4"/>
        <v>DTRA</v>
      </c>
    </row>
    <row r="50" spans="4:15" x14ac:dyDescent="0.25">
      <c r="D50" t="s">
        <v>69</v>
      </c>
      <c r="E50">
        <v>2030</v>
      </c>
      <c r="H50">
        <v>691.68829999999991</v>
      </c>
      <c r="O50" t="str">
        <f t="shared" si="4"/>
        <v>DTRA</v>
      </c>
    </row>
    <row r="51" spans="4:15" x14ac:dyDescent="0.25">
      <c r="D51" t="s">
        <v>69</v>
      </c>
      <c r="E51">
        <v>2035</v>
      </c>
      <c r="H51">
        <v>700.2876</v>
      </c>
      <c r="O51" t="str">
        <f t="shared" si="4"/>
        <v>DTRA</v>
      </c>
    </row>
    <row r="52" spans="4:15" x14ac:dyDescent="0.25">
      <c r="D52" t="s">
        <v>69</v>
      </c>
      <c r="E52">
        <v>2040</v>
      </c>
      <c r="H52">
        <v>696.71199999999999</v>
      </c>
      <c r="O52" t="str">
        <f t="shared" si="4"/>
        <v>DTRA</v>
      </c>
    </row>
    <row r="53" spans="4:15" x14ac:dyDescent="0.25">
      <c r="D53" t="s">
        <v>69</v>
      </c>
      <c r="E53">
        <v>2045</v>
      </c>
      <c r="H53">
        <v>689.51819999999998</v>
      </c>
      <c r="O53" t="str">
        <f t="shared" si="4"/>
        <v>DTRA</v>
      </c>
    </row>
    <row r="54" spans="4:15" x14ac:dyDescent="0.25">
      <c r="D54" s="90" t="s">
        <v>69</v>
      </c>
      <c r="E54" s="90">
        <v>2050</v>
      </c>
      <c r="F54" s="90"/>
      <c r="G54" s="90"/>
      <c r="H54" s="90">
        <v>693.02160000000003</v>
      </c>
      <c r="I54" s="90"/>
      <c r="J54" s="90"/>
      <c r="K54" s="90"/>
      <c r="L54" s="90"/>
      <c r="M54" s="90"/>
      <c r="N54" s="90"/>
      <c r="O54" s="90" t="str">
        <f t="shared" si="4"/>
        <v>DTRA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Y109"/>
  <sheetViews>
    <sheetView showGridLines="0" zoomScale="85" zoomScaleNormal="85" workbookViewId="0">
      <selection activeCell="O15" sqref="O15"/>
    </sheetView>
  </sheetViews>
  <sheetFormatPr baseColWidth="10" defaultColWidth="9.140625" defaultRowHeight="15" x14ac:dyDescent="0.25"/>
  <cols>
    <col min="2" max="2" width="10.140625" bestFit="1" customWidth="1"/>
    <col min="3" max="3" width="17.28515625" customWidth="1"/>
    <col min="4" max="4" width="16.7109375" customWidth="1"/>
    <col min="5" max="5" width="11.28515625" customWidth="1"/>
    <col min="6" max="6" width="14.28515625" bestFit="1" customWidth="1"/>
    <col min="7" max="7" width="10.7109375" bestFit="1" customWidth="1"/>
    <col min="8" max="9" width="11.7109375" customWidth="1"/>
    <col min="10" max="10" width="10.85546875" bestFit="1" customWidth="1"/>
    <col min="11" max="11" width="8.42578125" bestFit="1" customWidth="1"/>
    <col min="12" max="12" width="7.5703125" bestFit="1" customWidth="1"/>
    <col min="13" max="13" width="8.5703125" bestFit="1" customWidth="1"/>
    <col min="14" max="14" width="8.7109375" bestFit="1" customWidth="1"/>
    <col min="15" max="16" width="8.42578125" bestFit="1" customWidth="1"/>
    <col min="18" max="18" width="23.42578125" style="5" bestFit="1" customWidth="1"/>
    <col min="19" max="19" width="8.7109375" style="5" customWidth="1"/>
    <col min="20" max="20" width="14.5703125" style="5" customWidth="1"/>
  </cols>
  <sheetData>
    <row r="1" spans="3:15" x14ac:dyDescent="0.25">
      <c r="C1" s="5"/>
      <c r="D1" s="5"/>
      <c r="E1" s="5"/>
      <c r="F1" s="5"/>
      <c r="G1" s="5"/>
      <c r="H1" s="4"/>
      <c r="I1" s="5"/>
      <c r="J1" s="5"/>
      <c r="K1" s="5"/>
      <c r="L1" s="5"/>
      <c r="M1" s="5"/>
      <c r="N1" s="5"/>
      <c r="O1" s="5"/>
    </row>
    <row r="2" spans="3:15" x14ac:dyDescent="0.25">
      <c r="C2" s="5" t="s">
        <v>65</v>
      </c>
      <c r="D2" s="5"/>
      <c r="E2" s="5"/>
      <c r="F2" s="5"/>
      <c r="G2" s="5"/>
      <c r="H2" s="4"/>
      <c r="I2" s="5"/>
      <c r="J2" s="5"/>
      <c r="K2" s="5"/>
      <c r="L2" s="5"/>
      <c r="M2" s="5"/>
      <c r="N2" s="5"/>
      <c r="O2" s="5"/>
    </row>
    <row r="3" spans="3:15" x14ac:dyDescent="0.25">
      <c r="C3" s="8" t="s">
        <v>17</v>
      </c>
      <c r="D3" s="8" t="s">
        <v>18</v>
      </c>
      <c r="E3" s="8" t="s">
        <v>19</v>
      </c>
      <c r="F3" s="9" t="s">
        <v>7</v>
      </c>
      <c r="G3" s="10" t="s">
        <v>20</v>
      </c>
      <c r="H3" s="8" t="s">
        <v>24</v>
      </c>
      <c r="I3" s="8" t="s">
        <v>25</v>
      </c>
      <c r="J3" s="8" t="s">
        <v>26</v>
      </c>
      <c r="K3" s="8" t="s">
        <v>27</v>
      </c>
      <c r="L3" s="8" t="s">
        <v>28</v>
      </c>
      <c r="M3" s="8" t="s">
        <v>29</v>
      </c>
      <c r="N3" s="8" t="s">
        <v>30</v>
      </c>
      <c r="O3" s="8" t="s">
        <v>31</v>
      </c>
    </row>
    <row r="4" spans="3:15" x14ac:dyDescent="0.25">
      <c r="C4" s="26" t="s">
        <v>32</v>
      </c>
      <c r="D4" s="27" t="s">
        <v>33</v>
      </c>
      <c r="E4" s="92" t="s">
        <v>34</v>
      </c>
      <c r="F4" s="93" t="s">
        <v>22</v>
      </c>
      <c r="G4" s="94">
        <v>1</v>
      </c>
      <c r="H4" s="95">
        <v>0.70492284759636947</v>
      </c>
      <c r="I4" s="96">
        <v>0.71027709227023539</v>
      </c>
      <c r="J4" s="96">
        <v>0.71018283052707665</v>
      </c>
      <c r="K4" s="96">
        <v>0.71320579170785603</v>
      </c>
      <c r="L4" s="96">
        <v>0.71486629778146171</v>
      </c>
      <c r="M4" s="96">
        <v>0.71503401741990957</v>
      </c>
      <c r="N4" s="96">
        <v>0.71399693928190033</v>
      </c>
      <c r="O4" s="97">
        <v>0.71196823116894092</v>
      </c>
    </row>
    <row r="5" spans="3:15" x14ac:dyDescent="0.25">
      <c r="C5" s="98"/>
      <c r="D5" s="11" t="s">
        <v>35</v>
      </c>
      <c r="E5" s="12"/>
      <c r="F5" s="13" t="s">
        <v>22</v>
      </c>
      <c r="G5" s="14">
        <v>1</v>
      </c>
      <c r="H5" s="99">
        <v>6.6022474682462001E-2</v>
      </c>
      <c r="I5" s="100">
        <v>6.6523948687212134E-2</v>
      </c>
      <c r="J5" s="100">
        <v>6.651512021247559E-2</v>
      </c>
      <c r="K5" s="100">
        <v>6.6798248186983156E-2</v>
      </c>
      <c r="L5" s="100">
        <v>6.6953769774315053E-2</v>
      </c>
      <c r="M5" s="100">
        <v>6.6969478253081111E-2</v>
      </c>
      <c r="N5" s="100">
        <v>6.6872346396248949E-2</v>
      </c>
      <c r="O5" s="101">
        <v>6.6682339318903286E-2</v>
      </c>
    </row>
    <row r="6" spans="3:15" x14ac:dyDescent="0.25">
      <c r="C6" s="98"/>
      <c r="D6" s="102" t="s">
        <v>36</v>
      </c>
      <c r="E6" s="103"/>
      <c r="F6" s="104" t="s">
        <v>22</v>
      </c>
      <c r="G6" s="105">
        <v>1</v>
      </c>
      <c r="H6" s="46">
        <v>6.6920156894449958E-3</v>
      </c>
      <c r="I6" s="106">
        <v>6.929791145634928E-3</v>
      </c>
      <c r="J6" s="106">
        <v>6.77249243782959E-3</v>
      </c>
      <c r="K6" s="106">
        <v>6.6178805784550977E-3</v>
      </c>
      <c r="L6" s="106">
        <v>6.5021617867783779E-3</v>
      </c>
      <c r="M6" s="106">
        <v>6.4218783098451155E-3</v>
      </c>
      <c r="N6" s="106">
        <v>6.3682683038996874E-3</v>
      </c>
      <c r="O6" s="47">
        <v>6.3368678974272319E-3</v>
      </c>
    </row>
    <row r="7" spans="3:15" x14ac:dyDescent="0.25">
      <c r="C7" s="98"/>
      <c r="D7" s="11" t="s">
        <v>37</v>
      </c>
      <c r="E7" s="12"/>
      <c r="F7" s="13" t="s">
        <v>22</v>
      </c>
      <c r="G7" s="14">
        <v>1</v>
      </c>
      <c r="H7" s="99">
        <v>3.8560214180194803E-4</v>
      </c>
      <c r="I7" s="100">
        <v>3.9930305486456775E-4</v>
      </c>
      <c r="J7" s="100">
        <v>3.9023931062856949E-4</v>
      </c>
      <c r="K7" s="100">
        <v>3.8133038589056872E-4</v>
      </c>
      <c r="L7" s="100">
        <v>3.7466252735765223E-4</v>
      </c>
      <c r="M7" s="100">
        <v>3.7003649506881571E-4</v>
      </c>
      <c r="N7" s="100">
        <v>3.6694742085352695E-4</v>
      </c>
      <c r="O7" s="101">
        <v>3.6513809096681913E-4</v>
      </c>
    </row>
    <row r="8" spans="3:15" x14ac:dyDescent="0.25">
      <c r="C8" s="107"/>
      <c r="D8" s="30" t="s">
        <v>38</v>
      </c>
      <c r="E8" s="108"/>
      <c r="F8" s="109" t="s">
        <v>16</v>
      </c>
      <c r="G8" s="110">
        <v>1</v>
      </c>
      <c r="H8" s="50">
        <v>0.28838513671418559</v>
      </c>
      <c r="I8" s="111">
        <v>0.28279311658412976</v>
      </c>
      <c r="J8" s="111">
        <v>0.28304467703509384</v>
      </c>
      <c r="K8" s="111">
        <v>0.28017632771368889</v>
      </c>
      <c r="L8" s="111">
        <v>0.27863154043175997</v>
      </c>
      <c r="M8" s="111">
        <v>0.27854410427024534</v>
      </c>
      <c r="N8" s="111">
        <v>0.27963479241419981</v>
      </c>
      <c r="O8" s="51">
        <v>0.28169490093363186</v>
      </c>
    </row>
    <row r="9" spans="3:15" x14ac:dyDescent="0.25">
      <c r="C9" s="26" t="s">
        <v>39</v>
      </c>
      <c r="D9" s="27" t="s">
        <v>38</v>
      </c>
      <c r="E9" s="92" t="s">
        <v>40</v>
      </c>
      <c r="F9" s="93" t="s">
        <v>16</v>
      </c>
      <c r="G9" s="94">
        <v>1</v>
      </c>
      <c r="H9" s="95">
        <v>0.94914717262718429</v>
      </c>
      <c r="I9" s="96">
        <v>0.94900036088054851</v>
      </c>
      <c r="J9" s="96">
        <v>0.94207287924935468</v>
      </c>
      <c r="K9" s="96">
        <v>0.93664116240507755</v>
      </c>
      <c r="L9" s="96">
        <v>0.96537160286355184</v>
      </c>
      <c r="M9" s="96">
        <v>0.99584958281549263</v>
      </c>
      <c r="N9" s="96">
        <v>0.99970556052374615</v>
      </c>
      <c r="O9" s="97">
        <v>1</v>
      </c>
    </row>
    <row r="10" spans="3:15" x14ac:dyDescent="0.25">
      <c r="C10" s="107"/>
      <c r="D10" s="30" t="s">
        <v>41</v>
      </c>
      <c r="E10" s="108"/>
      <c r="F10" s="109" t="s">
        <v>16</v>
      </c>
      <c r="G10" s="110">
        <v>1</v>
      </c>
      <c r="H10" s="50">
        <v>5.0852827372815664E-2</v>
      </c>
      <c r="I10" s="111">
        <v>5.0999639119451462E-2</v>
      </c>
      <c r="J10" s="111">
        <v>5.7927120750645336E-2</v>
      </c>
      <c r="K10" s="111">
        <v>6.335883759492239E-2</v>
      </c>
      <c r="L10" s="111">
        <v>3.4628397136448101E-2</v>
      </c>
      <c r="M10" s="111">
        <v>4.150417184507307E-3</v>
      </c>
      <c r="N10" s="111">
        <v>2.9443947625379857E-4</v>
      </c>
      <c r="O10" s="51">
        <v>0</v>
      </c>
    </row>
    <row r="11" spans="3:15" x14ac:dyDescent="0.25">
      <c r="C11" s="26" t="s">
        <v>42</v>
      </c>
      <c r="D11" s="27" t="s">
        <v>38</v>
      </c>
      <c r="E11" s="92" t="s">
        <v>43</v>
      </c>
      <c r="F11" s="93" t="s">
        <v>16</v>
      </c>
      <c r="G11" s="94">
        <v>1</v>
      </c>
      <c r="H11" s="95">
        <v>0.73862618670258562</v>
      </c>
      <c r="I11" s="96">
        <v>0.73892113329867415</v>
      </c>
      <c r="J11" s="96">
        <v>0.74889110966438177</v>
      </c>
      <c r="K11" s="96">
        <v>0.74775912300544867</v>
      </c>
      <c r="L11" s="96">
        <v>0.73576050160718331</v>
      </c>
      <c r="M11" s="96">
        <v>0.70077220806192775</v>
      </c>
      <c r="N11" s="96">
        <v>0.48247290434054141</v>
      </c>
      <c r="O11" s="97">
        <v>0</v>
      </c>
    </row>
    <row r="12" spans="3:15" x14ac:dyDescent="0.25">
      <c r="C12" s="107"/>
      <c r="D12" s="30" t="s">
        <v>41</v>
      </c>
      <c r="E12" s="108"/>
      <c r="F12" s="109" t="s">
        <v>16</v>
      </c>
      <c r="G12" s="110">
        <v>1</v>
      </c>
      <c r="H12" s="50">
        <v>0.26137381329741433</v>
      </c>
      <c r="I12" s="111">
        <v>0.26107886670132585</v>
      </c>
      <c r="J12" s="111">
        <v>0.25110889033561812</v>
      </c>
      <c r="K12" s="111">
        <v>0.25224087699455128</v>
      </c>
      <c r="L12" s="111">
        <v>0.26423949839281657</v>
      </c>
      <c r="M12" s="111">
        <v>0.29922779193807231</v>
      </c>
      <c r="N12" s="111">
        <v>0.51752709565945865</v>
      </c>
      <c r="O12" s="51">
        <v>1</v>
      </c>
    </row>
    <row r="13" spans="3:15" x14ac:dyDescent="0.25">
      <c r="C13" s="26" t="s">
        <v>44</v>
      </c>
      <c r="D13" s="27" t="s">
        <v>33</v>
      </c>
      <c r="E13" s="92" t="s">
        <v>45</v>
      </c>
      <c r="F13" s="93" t="s">
        <v>22</v>
      </c>
      <c r="G13" s="94">
        <v>1</v>
      </c>
      <c r="H13" s="95">
        <v>2.3815208477444158E-2</v>
      </c>
      <c r="I13" s="96">
        <v>2.2291811973852816E-2</v>
      </c>
      <c r="J13" s="96">
        <v>1.8488966144340289E-2</v>
      </c>
      <c r="K13" s="96">
        <v>1.3679255515304019E-2</v>
      </c>
      <c r="L13" s="96">
        <v>9.258820007557551E-3</v>
      </c>
      <c r="M13" s="96">
        <v>5.3838956440186592E-3</v>
      </c>
      <c r="N13" s="96">
        <v>3.4997362435408037E-3</v>
      </c>
      <c r="O13" s="97">
        <v>1.6243768554304598E-3</v>
      </c>
    </row>
    <row r="14" spans="3:15" x14ac:dyDescent="0.25">
      <c r="C14" s="98"/>
      <c r="D14" s="11" t="s">
        <v>35</v>
      </c>
      <c r="E14" s="12"/>
      <c r="F14" s="13" t="s">
        <v>22</v>
      </c>
      <c r="G14" s="14">
        <v>1</v>
      </c>
      <c r="H14" s="99">
        <v>2.230512181752852E-3</v>
      </c>
      <c r="I14" s="100">
        <v>2.0878321601977834E-3</v>
      </c>
      <c r="J14" s="100">
        <v>1.7316608524349532E-3</v>
      </c>
      <c r="K14" s="100">
        <v>1.2811874434395048E-3</v>
      </c>
      <c r="L14" s="100">
        <v>8.6717321139867303E-4</v>
      </c>
      <c r="M14" s="100">
        <v>5.042510894096747E-4</v>
      </c>
      <c r="N14" s="100">
        <v>3.2778232160063326E-4</v>
      </c>
      <c r="O14" s="101">
        <v>1.5213775546943573E-4</v>
      </c>
    </row>
    <row r="15" spans="3:15" x14ac:dyDescent="0.25">
      <c r="C15" s="98"/>
      <c r="D15" s="102" t="s">
        <v>36</v>
      </c>
      <c r="E15" s="103"/>
      <c r="F15" s="104" t="s">
        <v>22</v>
      </c>
      <c r="G15" s="105">
        <v>1</v>
      </c>
      <c r="H15" s="46">
        <v>2.0733084888629265E-3</v>
      </c>
      <c r="I15" s="106">
        <v>4.6156996642390223E-3</v>
      </c>
      <c r="J15" s="106">
        <v>4.1776372247926703E-3</v>
      </c>
      <c r="K15" s="106">
        <v>3.3657996919672878E-3</v>
      </c>
      <c r="L15" s="106">
        <v>2.610790942060398E-3</v>
      </c>
      <c r="M15" s="106">
        <v>2.14961401171441E-3</v>
      </c>
      <c r="N15" s="106">
        <v>2.1258077344612158E-3</v>
      </c>
      <c r="O15" s="47">
        <v>2.0961786211324105E-3</v>
      </c>
    </row>
    <row r="16" spans="3:15" x14ac:dyDescent="0.25">
      <c r="C16" s="98"/>
      <c r="D16" s="11" t="s">
        <v>37</v>
      </c>
      <c r="E16" s="12"/>
      <c r="F16" s="13" t="s">
        <v>22</v>
      </c>
      <c r="G16" s="14">
        <v>1</v>
      </c>
      <c r="H16" s="99">
        <v>1.1946657494881176E-4</v>
      </c>
      <c r="I16" s="100">
        <v>2.6596226892479228E-4</v>
      </c>
      <c r="J16" s="100">
        <v>2.4072057453367998E-4</v>
      </c>
      <c r="K16" s="100">
        <v>1.9394150138439997E-4</v>
      </c>
      <c r="L16" s="100">
        <v>1.5043697232262589E-4</v>
      </c>
      <c r="M16" s="100">
        <v>1.2386339265042863E-4</v>
      </c>
      <c r="N16" s="100">
        <v>1.2249164579220749E-4</v>
      </c>
      <c r="O16" s="101">
        <v>1.2078437998628593E-4</v>
      </c>
    </row>
    <row r="17" spans="3:15" x14ac:dyDescent="0.25">
      <c r="C17" s="98"/>
      <c r="D17" s="102" t="s">
        <v>38</v>
      </c>
      <c r="E17" s="103"/>
      <c r="F17" s="104" t="s">
        <v>16</v>
      </c>
      <c r="G17" s="105">
        <v>1</v>
      </c>
      <c r="H17" s="46">
        <v>0.92987932910492899</v>
      </c>
      <c r="I17" s="106">
        <v>0.92789147783490933</v>
      </c>
      <c r="J17" s="106">
        <v>0.93587746814734207</v>
      </c>
      <c r="K17" s="106">
        <v>0.94391982472504832</v>
      </c>
      <c r="L17" s="106">
        <v>0.95160712503823763</v>
      </c>
      <c r="M17" s="106">
        <v>0.95939252769919714</v>
      </c>
      <c r="N17" s="106">
        <v>0.9647057933775387</v>
      </c>
      <c r="O17" s="47">
        <v>0.96976806311371933</v>
      </c>
    </row>
    <row r="18" spans="3:15" x14ac:dyDescent="0.25">
      <c r="C18" s="98"/>
      <c r="D18" s="102" t="s">
        <v>46</v>
      </c>
      <c r="E18" s="103"/>
      <c r="F18" s="104" t="s">
        <v>16</v>
      </c>
      <c r="G18" s="105">
        <v>1</v>
      </c>
      <c r="H18" s="46">
        <v>3.7747992514573081E-5</v>
      </c>
      <c r="I18" s="106">
        <v>3.9537071580347435E-5</v>
      </c>
      <c r="J18" s="106">
        <v>3.1040136722672816E-5</v>
      </c>
      <c r="K18" s="106">
        <v>2.2560142302436061E-5</v>
      </c>
      <c r="L18" s="106">
        <v>1.3904588350572295E-5</v>
      </c>
      <c r="M18" s="106">
        <v>6.5737431550899382E-6</v>
      </c>
      <c r="N18" s="106">
        <v>5.6721819182184823E-6</v>
      </c>
      <c r="O18" s="47">
        <v>4.8472784147460675E-6</v>
      </c>
    </row>
    <row r="19" spans="3:15" x14ac:dyDescent="0.25">
      <c r="C19" s="98"/>
      <c r="D19" s="102" t="s">
        <v>41</v>
      </c>
      <c r="E19" s="103"/>
      <c r="F19" s="104" t="s">
        <v>16</v>
      </c>
      <c r="G19" s="105">
        <v>1</v>
      </c>
      <c r="H19" s="46">
        <v>3.934284519831379E-2</v>
      </c>
      <c r="I19" s="106">
        <v>4.0960406157239941E-2</v>
      </c>
      <c r="J19" s="106">
        <v>3.7724721460420177E-2</v>
      </c>
      <c r="K19" s="106">
        <v>3.5984294670166381E-2</v>
      </c>
      <c r="L19" s="106">
        <v>3.4079328130290895E-2</v>
      </c>
      <c r="M19" s="106">
        <v>3.1145664652910007E-2</v>
      </c>
      <c r="N19" s="106">
        <v>2.7748944186360175E-2</v>
      </c>
      <c r="O19" s="47">
        <v>2.4609632511665785E-2</v>
      </c>
    </row>
    <row r="20" spans="3:15" x14ac:dyDescent="0.25">
      <c r="C20" s="98"/>
      <c r="D20" s="102" t="s">
        <v>47</v>
      </c>
      <c r="E20" s="103"/>
      <c r="F20" s="104" t="s">
        <v>16</v>
      </c>
      <c r="G20" s="105">
        <v>1</v>
      </c>
      <c r="H20" s="46">
        <v>4.1598287751059542E-3</v>
      </c>
      <c r="I20" s="106">
        <v>3.5005514914599922E-3</v>
      </c>
      <c r="J20" s="106">
        <v>3.1642680553171758E-3</v>
      </c>
      <c r="K20" s="106">
        <v>2.6942016095793833E-3</v>
      </c>
      <c r="L20" s="106">
        <v>2.2754449877230663E-3</v>
      </c>
      <c r="M20" s="106">
        <v>1.9217242490046254E-3</v>
      </c>
      <c r="N20" s="106">
        <v>1.9140462761810593E-3</v>
      </c>
      <c r="O20" s="47">
        <v>1.8969016196372945E-3</v>
      </c>
    </row>
    <row r="21" spans="3:15" x14ac:dyDescent="0.25">
      <c r="C21" s="98"/>
      <c r="D21" s="102" t="s">
        <v>48</v>
      </c>
      <c r="E21" s="103"/>
      <c r="F21" s="104" t="s">
        <v>16</v>
      </c>
      <c r="G21" s="105">
        <v>1</v>
      </c>
      <c r="H21" s="46">
        <v>6.9173196282955177E-4</v>
      </c>
      <c r="I21" s="106">
        <v>7.0051580671846349E-4</v>
      </c>
      <c r="J21" s="106">
        <v>5.3589883106496894E-4</v>
      </c>
      <c r="K21" s="106">
        <v>3.3406364563222629E-4</v>
      </c>
      <c r="L21" s="106">
        <v>1.5458630577989198E-4</v>
      </c>
      <c r="M21" s="106">
        <v>0</v>
      </c>
      <c r="N21" s="106">
        <v>0</v>
      </c>
      <c r="O21" s="47">
        <v>0</v>
      </c>
    </row>
    <row r="22" spans="3:15" x14ac:dyDescent="0.25">
      <c r="C22" s="107"/>
      <c r="D22" s="30" t="s">
        <v>49</v>
      </c>
      <c r="E22" s="108"/>
      <c r="F22" s="109" t="s">
        <v>16</v>
      </c>
      <c r="G22" s="110">
        <v>1</v>
      </c>
      <c r="H22" s="50">
        <v>0</v>
      </c>
      <c r="I22" s="111">
        <v>0</v>
      </c>
      <c r="J22" s="111">
        <v>0</v>
      </c>
      <c r="K22" s="111">
        <v>0</v>
      </c>
      <c r="L22" s="111">
        <v>0</v>
      </c>
      <c r="M22" s="111">
        <v>0</v>
      </c>
      <c r="N22" s="111">
        <v>0</v>
      </c>
      <c r="O22" s="51">
        <v>0</v>
      </c>
    </row>
    <row r="23" spans="3:15" x14ac:dyDescent="0.25">
      <c r="C23" s="26" t="s">
        <v>50</v>
      </c>
      <c r="D23" s="27" t="s">
        <v>33</v>
      </c>
      <c r="E23" s="92" t="s">
        <v>51</v>
      </c>
      <c r="F23" s="93" t="s">
        <v>22</v>
      </c>
      <c r="G23" s="94">
        <v>1</v>
      </c>
      <c r="H23" s="95">
        <v>0.42556332971371874</v>
      </c>
      <c r="I23" s="96">
        <v>0.4387611609386034</v>
      </c>
      <c r="J23" s="96">
        <v>0.44261960515720589</v>
      </c>
      <c r="K23" s="96">
        <v>0.44290296655299799</v>
      </c>
      <c r="L23" s="96">
        <v>0.4365209379689145</v>
      </c>
      <c r="M23" s="96">
        <v>0.41451173512154232</v>
      </c>
      <c r="N23" s="96">
        <v>0.37133349054455705</v>
      </c>
      <c r="O23" s="97">
        <v>0.31861719750149203</v>
      </c>
    </row>
    <row r="24" spans="3:15" x14ac:dyDescent="0.25">
      <c r="C24" s="98"/>
      <c r="D24" s="11" t="s">
        <v>35</v>
      </c>
      <c r="E24" s="12"/>
      <c r="F24" s="13" t="s">
        <v>22</v>
      </c>
      <c r="G24" s="14">
        <v>1</v>
      </c>
      <c r="H24" s="99">
        <v>3.9857899708616182E-2</v>
      </c>
      <c r="I24" s="100">
        <v>4.1093997362252291E-2</v>
      </c>
      <c r="J24" s="100">
        <v>4.1455375967875574E-2</v>
      </c>
      <c r="K24" s="100">
        <v>4.1481915355332605E-2</v>
      </c>
      <c r="L24" s="100">
        <v>4.0884179983224668E-2</v>
      </c>
      <c r="M24" s="100">
        <v>3.8822816753579674E-2</v>
      </c>
      <c r="N24" s="100">
        <v>3.4778779070395574E-2</v>
      </c>
      <c r="O24" s="101">
        <v>2.9841415875747242E-2</v>
      </c>
    </row>
    <row r="25" spans="3:15" x14ac:dyDescent="0.25">
      <c r="C25" s="98"/>
      <c r="D25" s="102" t="s">
        <v>36</v>
      </c>
      <c r="E25" s="103"/>
      <c r="F25" s="104" t="s">
        <v>22</v>
      </c>
      <c r="G25" s="105">
        <v>1</v>
      </c>
      <c r="H25" s="46">
        <v>0.43290649023408723</v>
      </c>
      <c r="I25" s="106">
        <v>0.44270157956346629</v>
      </c>
      <c r="J25" s="106">
        <v>0.43700779627864206</v>
      </c>
      <c r="K25" s="106">
        <v>0.42115097219368908</v>
      </c>
      <c r="L25" s="106">
        <v>0.38398409453487392</v>
      </c>
      <c r="M25" s="106">
        <v>0.32997249939716844</v>
      </c>
      <c r="N25" s="106">
        <v>0.27653309223744926</v>
      </c>
      <c r="O25" s="47">
        <v>0.22563596863358948</v>
      </c>
    </row>
    <row r="26" spans="3:15" x14ac:dyDescent="0.25">
      <c r="C26" s="98"/>
      <c r="D26" s="11" t="s">
        <v>37</v>
      </c>
      <c r="E26" s="12"/>
      <c r="F26" s="13" t="s">
        <v>22</v>
      </c>
      <c r="G26" s="14">
        <v>1</v>
      </c>
      <c r="H26" s="99">
        <v>2.4944602281420009E-2</v>
      </c>
      <c r="I26" s="100">
        <v>2.5509007327646552E-2</v>
      </c>
      <c r="J26" s="100">
        <v>2.5180924559842038E-2</v>
      </c>
      <c r="K26" s="100">
        <v>2.4267234931322702E-2</v>
      </c>
      <c r="L26" s="100">
        <v>2.2125633910880578E-2</v>
      </c>
      <c r="M26" s="100">
        <v>1.901341963438264E-2</v>
      </c>
      <c r="N26" s="100">
        <v>1.5934175530111408E-2</v>
      </c>
      <c r="O26" s="101">
        <v>1.3001420918647772E-2</v>
      </c>
    </row>
    <row r="27" spans="3:15" x14ac:dyDescent="0.25">
      <c r="C27" s="98"/>
      <c r="D27" s="102" t="s">
        <v>38</v>
      </c>
      <c r="E27" s="103"/>
      <c r="F27" s="104" t="s">
        <v>16</v>
      </c>
      <c r="G27" s="105">
        <v>1</v>
      </c>
      <c r="H27" s="46">
        <v>3.638539169699493E-2</v>
      </c>
      <c r="I27" s="106">
        <v>3.500721133687304E-2</v>
      </c>
      <c r="J27" s="106">
        <v>2.9217688019276274E-2</v>
      </c>
      <c r="K27" s="106">
        <v>3.3821014465619852E-2</v>
      </c>
      <c r="L27" s="106">
        <v>5.8599209810369333E-2</v>
      </c>
      <c r="M27" s="106">
        <v>0.10951512246093077</v>
      </c>
      <c r="N27" s="106">
        <v>0.17480089720619413</v>
      </c>
      <c r="O27" s="47">
        <v>0.24365820632430502</v>
      </c>
    </row>
    <row r="28" spans="3:15" x14ac:dyDescent="0.25">
      <c r="C28" s="98"/>
      <c r="D28" s="102" t="s">
        <v>46</v>
      </c>
      <c r="E28" s="103"/>
      <c r="F28" s="104" t="s">
        <v>16</v>
      </c>
      <c r="G28" s="105">
        <v>1</v>
      </c>
      <c r="H28" s="46">
        <v>0.10288236971605716</v>
      </c>
      <c r="I28" s="106">
        <v>8.1917460167846359E-2</v>
      </c>
      <c r="J28" s="106">
        <v>8.9395888673953885E-2</v>
      </c>
      <c r="K28" s="106">
        <v>0.10012790443325413</v>
      </c>
      <c r="L28" s="106">
        <v>0.11834523415808018</v>
      </c>
      <c r="M28" s="106">
        <v>0.14248412543489994</v>
      </c>
      <c r="N28" s="106">
        <v>0.17260530613985245</v>
      </c>
      <c r="O28" s="47">
        <v>0.20606197555747177</v>
      </c>
    </row>
    <row r="29" spans="3:15" x14ac:dyDescent="0.25">
      <c r="C29" s="98"/>
      <c r="D29" s="102" t="s">
        <v>41</v>
      </c>
      <c r="E29" s="103"/>
      <c r="F29" s="104" t="s">
        <v>16</v>
      </c>
      <c r="G29" s="105">
        <v>1</v>
      </c>
      <c r="H29" s="46">
        <v>5.4111527860738156E-5</v>
      </c>
      <c r="I29" s="106">
        <v>5.3192705911217035E-5</v>
      </c>
      <c r="J29" s="106">
        <v>5.7230300281677974E-5</v>
      </c>
      <c r="K29" s="106">
        <v>9.1081488583802855E-5</v>
      </c>
      <c r="L29" s="106">
        <v>2.9773481638115541E-4</v>
      </c>
      <c r="M29" s="106">
        <v>8.0420604209486852E-4</v>
      </c>
      <c r="N29" s="106">
        <v>1.441441284653545E-3</v>
      </c>
      <c r="O29" s="47">
        <v>2.1041191212510546E-3</v>
      </c>
    </row>
    <row r="30" spans="3:15" x14ac:dyDescent="0.25">
      <c r="C30" s="98"/>
      <c r="D30" s="102" t="s">
        <v>47</v>
      </c>
      <c r="E30" s="103"/>
      <c r="F30" s="104" t="s">
        <v>16</v>
      </c>
      <c r="G30" s="105">
        <v>1</v>
      </c>
      <c r="H30" s="46">
        <v>1.2957188037907301E-3</v>
      </c>
      <c r="I30" s="106">
        <v>1.5593952872995222E-3</v>
      </c>
      <c r="J30" s="106">
        <v>1.7017915706400845E-3</v>
      </c>
      <c r="K30" s="106">
        <v>1.9060608658553284E-3</v>
      </c>
      <c r="L30" s="106">
        <v>2.2527887113808669E-3</v>
      </c>
      <c r="M30" s="106">
        <v>2.7123115433636854E-3</v>
      </c>
      <c r="N30" s="106">
        <v>3.2857725872935625E-3</v>
      </c>
      <c r="O30" s="47">
        <v>3.9225328618905956E-3</v>
      </c>
    </row>
    <row r="31" spans="3:15" x14ac:dyDescent="0.25">
      <c r="C31" s="98"/>
      <c r="D31" s="102" t="s">
        <v>52</v>
      </c>
      <c r="E31" s="103"/>
      <c r="F31" s="104" t="s">
        <v>16</v>
      </c>
      <c r="G31" s="105">
        <v>1</v>
      </c>
      <c r="H31" s="46">
        <v>9.1258830749058398E-4</v>
      </c>
      <c r="I31" s="106">
        <v>0</v>
      </c>
      <c r="J31" s="106">
        <v>0</v>
      </c>
      <c r="K31" s="106">
        <v>0</v>
      </c>
      <c r="L31" s="106">
        <v>0</v>
      </c>
      <c r="M31" s="106">
        <v>0</v>
      </c>
      <c r="N31" s="106">
        <v>0</v>
      </c>
      <c r="O31" s="47">
        <v>0</v>
      </c>
    </row>
    <row r="32" spans="3:15" x14ac:dyDescent="0.25">
      <c r="C32" s="107"/>
      <c r="D32" s="30" t="s">
        <v>49</v>
      </c>
      <c r="E32" s="108"/>
      <c r="F32" s="109" t="s">
        <v>16</v>
      </c>
      <c r="G32" s="110">
        <v>1</v>
      </c>
      <c r="H32" s="50">
        <v>0</v>
      </c>
      <c r="I32" s="111">
        <v>0</v>
      </c>
      <c r="J32" s="111">
        <v>0</v>
      </c>
      <c r="K32" s="111">
        <v>0</v>
      </c>
      <c r="L32" s="111">
        <v>0</v>
      </c>
      <c r="M32" s="111">
        <v>0</v>
      </c>
      <c r="N32" s="111">
        <v>0</v>
      </c>
      <c r="O32" s="51">
        <v>0</v>
      </c>
    </row>
    <row r="33" spans="3:25" x14ac:dyDescent="0.25">
      <c r="C33" s="5"/>
      <c r="D33" s="5"/>
      <c r="E33" s="5"/>
      <c r="F33" s="5"/>
      <c r="G33" s="5"/>
      <c r="H33" s="4"/>
      <c r="I33" s="5"/>
      <c r="J33" s="5"/>
      <c r="K33" s="5"/>
      <c r="L33" s="5"/>
      <c r="M33" s="5"/>
      <c r="N33" s="5"/>
      <c r="O33" s="5"/>
    </row>
    <row r="34" spans="3:25" x14ac:dyDescent="0.25">
      <c r="C34" s="5"/>
      <c r="D34" s="5"/>
      <c r="E34" s="5"/>
      <c r="F34" s="5"/>
      <c r="G34" s="5"/>
      <c r="H34" s="4"/>
      <c r="I34" s="5"/>
      <c r="J34" s="5"/>
      <c r="K34" s="5"/>
      <c r="L34" s="5"/>
      <c r="M34" s="5"/>
      <c r="N34" s="5"/>
      <c r="O34" s="5"/>
    </row>
    <row r="35" spans="3:25" x14ac:dyDescent="0.25">
      <c r="C35" s="5"/>
      <c r="D35" t="s">
        <v>53</v>
      </c>
      <c r="E35" s="5"/>
      <c r="F35" s="5"/>
      <c r="G35" s="5"/>
      <c r="H35" s="4"/>
      <c r="I35" s="5"/>
      <c r="J35" s="5"/>
      <c r="K35" s="5"/>
      <c r="L35" s="5"/>
      <c r="M35" s="5"/>
      <c r="N35" s="5"/>
      <c r="O35" s="5"/>
      <c r="T35"/>
    </row>
    <row r="36" spans="3:25" x14ac:dyDescent="0.25">
      <c r="D36" t="s">
        <v>54</v>
      </c>
      <c r="T36"/>
    </row>
    <row r="37" spans="3:25" x14ac:dyDescent="0.25">
      <c r="T37"/>
      <c r="U37" s="15"/>
    </row>
    <row r="38" spans="3:25" x14ac:dyDescent="0.25">
      <c r="T38"/>
      <c r="U38" s="15"/>
    </row>
    <row r="39" spans="3:25" x14ac:dyDescent="0.25">
      <c r="T39"/>
      <c r="U39" s="15"/>
    </row>
    <row r="40" spans="3:25" x14ac:dyDescent="0.25">
      <c r="C40" s="6" t="s">
        <v>56</v>
      </c>
      <c r="D40" s="36" t="s">
        <v>35</v>
      </c>
      <c r="E40" s="37" t="s">
        <v>37</v>
      </c>
      <c r="F40" s="36" t="s">
        <v>35</v>
      </c>
      <c r="G40" s="37" t="s">
        <v>37</v>
      </c>
      <c r="H40" s="36" t="s">
        <v>35</v>
      </c>
      <c r="I40" s="37" t="s">
        <v>37</v>
      </c>
      <c r="T40"/>
      <c r="U40" s="15"/>
    </row>
    <row r="41" spans="3:25" x14ac:dyDescent="0.25">
      <c r="C41" s="6" t="s">
        <v>17</v>
      </c>
      <c r="D41" s="38" t="s">
        <v>34</v>
      </c>
      <c r="E41" s="39" t="s">
        <v>34</v>
      </c>
      <c r="F41" s="38" t="str">
        <f>+E13</f>
        <v>DIND</v>
      </c>
      <c r="G41" s="39" t="str">
        <f>+E13</f>
        <v>DIND</v>
      </c>
      <c r="H41" s="38" t="str">
        <f>+E23</f>
        <v>DTRA</v>
      </c>
      <c r="I41" s="39" t="str">
        <f>+E23</f>
        <v>DTRA</v>
      </c>
      <c r="T41"/>
      <c r="U41" s="15"/>
    </row>
    <row r="42" spans="3:25" x14ac:dyDescent="0.25">
      <c r="C42" s="6" t="s">
        <v>55</v>
      </c>
      <c r="D42" s="40" t="s">
        <v>22</v>
      </c>
      <c r="E42" s="41" t="s">
        <v>22</v>
      </c>
      <c r="F42" s="40" t="s">
        <v>22</v>
      </c>
      <c r="G42" s="41" t="s">
        <v>22</v>
      </c>
      <c r="H42" s="40" t="s">
        <v>22</v>
      </c>
      <c r="I42" s="41" t="s">
        <v>22</v>
      </c>
      <c r="T42"/>
      <c r="U42" s="15"/>
      <c r="V42" s="19"/>
      <c r="W42" s="19"/>
      <c r="X42" s="19"/>
      <c r="Y42" s="19"/>
    </row>
    <row r="43" spans="3:25" x14ac:dyDescent="0.25">
      <c r="C43" s="6" t="s">
        <v>20</v>
      </c>
      <c r="D43" s="42">
        <v>1</v>
      </c>
      <c r="E43" s="43">
        <v>1</v>
      </c>
      <c r="F43" s="42">
        <v>1</v>
      </c>
      <c r="G43" s="43">
        <v>1</v>
      </c>
      <c r="H43" s="42">
        <v>1</v>
      </c>
      <c r="I43" s="43">
        <v>1</v>
      </c>
      <c r="T43"/>
      <c r="U43" s="15"/>
      <c r="V43" s="19"/>
      <c r="W43" s="19"/>
      <c r="X43" s="19"/>
      <c r="Y43" s="19"/>
    </row>
    <row r="44" spans="3:25" x14ac:dyDescent="0.25">
      <c r="C44">
        <v>2019</v>
      </c>
      <c r="D44" s="44" cm="1">
        <f t="array" ref="D44:D51">+TRANSPOSE(H4:O4)</f>
        <v>0.70492284759636947</v>
      </c>
      <c r="E44" s="45" cm="1">
        <f t="array" ref="E44:E51">+TRANSPOSE(H6:O6)</f>
        <v>6.6920156894449958E-3</v>
      </c>
      <c r="F44" s="46" cm="1">
        <f t="array" ref="F44:F51">+TRANSPOSE(H13:O13)</f>
        <v>2.3815208477444158E-2</v>
      </c>
      <c r="G44" s="47" cm="1">
        <f t="array" ref="G44:G51">+TRANSPOSE(H15:O15)</f>
        <v>2.0733084888629265E-3</v>
      </c>
      <c r="H44" s="46" cm="1">
        <f t="array" ref="H44:H51">+TRANSPOSE(H23:O23)</f>
        <v>0.42556332971371874</v>
      </c>
      <c r="I44" s="47" cm="1">
        <f t="array" ref="I44:I51">+TRANSPOSE(H25:O25)</f>
        <v>0.43290649023408723</v>
      </c>
      <c r="T44"/>
      <c r="U44" s="15"/>
      <c r="V44" s="19"/>
      <c r="W44" s="20" t="s">
        <v>59</v>
      </c>
      <c r="X44" s="21">
        <v>5.3308987344700309</v>
      </c>
      <c r="Y44" s="19"/>
    </row>
    <row r="45" spans="3:25" x14ac:dyDescent="0.25">
      <c r="C45">
        <v>2020</v>
      </c>
      <c r="D45" s="44">
        <v>0.71027709227023539</v>
      </c>
      <c r="E45" s="45">
        <v>6.929791145634928E-3</v>
      </c>
      <c r="F45" s="46">
        <v>2.2291811973852816E-2</v>
      </c>
      <c r="G45" s="47">
        <v>4.6156996642390223E-3</v>
      </c>
      <c r="H45" s="46">
        <v>0.4387611609386034</v>
      </c>
      <c r="I45" s="47">
        <v>0.44270157956346629</v>
      </c>
      <c r="T45"/>
      <c r="U45" s="15"/>
      <c r="V45" s="19"/>
      <c r="W45" s="22" t="s">
        <v>60</v>
      </c>
      <c r="X45" s="23">
        <v>5.6708498400612823</v>
      </c>
      <c r="Y45" s="19"/>
    </row>
    <row r="46" spans="3:25" x14ac:dyDescent="0.25">
      <c r="C46">
        <v>2025</v>
      </c>
      <c r="D46" s="44">
        <v>0.71018283052707665</v>
      </c>
      <c r="E46" s="45">
        <v>6.77249243782959E-3</v>
      </c>
      <c r="F46" s="46">
        <v>1.8488966144340289E-2</v>
      </c>
      <c r="G46" s="47">
        <v>4.1776372247926703E-3</v>
      </c>
      <c r="H46" s="46">
        <v>0.44261960515720589</v>
      </c>
      <c r="I46" s="47">
        <v>0.43700779627864206</v>
      </c>
      <c r="N46" s="26" t="s">
        <v>58</v>
      </c>
      <c r="O46" s="27"/>
      <c r="P46" s="27"/>
      <c r="Q46" s="28">
        <f>+T46*X47/(T46*X47+(1-T46)*X45)</f>
        <v>9.3659149944684009E-2</v>
      </c>
      <c r="R46" s="32" t="s">
        <v>63</v>
      </c>
      <c r="S46" s="52">
        <v>2019</v>
      </c>
      <c r="T46" s="33">
        <v>0.1</v>
      </c>
      <c r="U46" s="15"/>
      <c r="V46" s="19"/>
      <c r="W46" s="20" t="s">
        <v>61</v>
      </c>
      <c r="X46" s="21">
        <v>2.9335934898501512</v>
      </c>
      <c r="Y46" s="19"/>
    </row>
    <row r="47" spans="3:25" x14ac:dyDescent="0.25">
      <c r="C47">
        <v>2030</v>
      </c>
      <c r="D47" s="44">
        <v>0.71320579170785603</v>
      </c>
      <c r="E47" s="45">
        <v>6.6178805784550977E-3</v>
      </c>
      <c r="F47" s="46">
        <v>1.3679255515304019E-2</v>
      </c>
      <c r="G47" s="47">
        <v>3.3657996919672878E-3</v>
      </c>
      <c r="H47" s="46">
        <v>0.44290296655299799</v>
      </c>
      <c r="I47" s="47">
        <v>0.42115097219368908</v>
      </c>
      <c r="N47" s="29" t="s">
        <v>57</v>
      </c>
      <c r="O47" s="30"/>
      <c r="P47" s="30"/>
      <c r="Q47" s="31">
        <f>+T47*X46/(T47*X46+(1-T47)*X44)</f>
        <v>5.7621225008503835E-2</v>
      </c>
      <c r="R47" s="34" t="s">
        <v>64</v>
      </c>
      <c r="S47" s="53">
        <v>2019</v>
      </c>
      <c r="T47" s="35">
        <v>0.1</v>
      </c>
      <c r="U47" s="15"/>
      <c r="V47" s="19"/>
      <c r="W47" s="24" t="s">
        <v>62</v>
      </c>
      <c r="X47" s="25">
        <v>5.274111587340502</v>
      </c>
      <c r="Y47" s="19"/>
    </row>
    <row r="48" spans="3:25" ht="15.75" customHeight="1" x14ac:dyDescent="0.25">
      <c r="C48">
        <v>2035</v>
      </c>
      <c r="D48" s="44">
        <v>0.71486629778146171</v>
      </c>
      <c r="E48" s="45">
        <v>6.5021617867783779E-3</v>
      </c>
      <c r="F48" s="46">
        <v>9.258820007557551E-3</v>
      </c>
      <c r="G48" s="47">
        <v>2.610790942060398E-3</v>
      </c>
      <c r="H48" s="46">
        <v>0.4365209379689145</v>
      </c>
      <c r="I48" s="47">
        <v>0.38398409453487392</v>
      </c>
      <c r="T48"/>
      <c r="U48" s="15"/>
      <c r="V48" s="19"/>
      <c r="W48" s="19"/>
      <c r="X48" s="19"/>
      <c r="Y48" s="19"/>
    </row>
    <row r="49" spans="2:25" ht="15.75" customHeight="1" x14ac:dyDescent="0.25">
      <c r="C49">
        <v>2040</v>
      </c>
      <c r="D49" s="44">
        <v>0.71503401741990957</v>
      </c>
      <c r="E49" s="45">
        <v>6.4218783098451155E-3</v>
      </c>
      <c r="F49" s="46">
        <v>5.3838956440186592E-3</v>
      </c>
      <c r="G49" s="47">
        <v>2.14961401171441E-3</v>
      </c>
      <c r="H49" s="46">
        <v>0.41451173512154232</v>
      </c>
      <c r="I49" s="47">
        <v>0.32997249939716844</v>
      </c>
      <c r="N49" s="26" t="s">
        <v>58</v>
      </c>
      <c r="O49" s="27"/>
      <c r="P49" s="27"/>
      <c r="Q49" s="28">
        <f>+T49*X47/(T49*X47+(1-T49)*X45)</f>
        <v>0.14098537331267513</v>
      </c>
      <c r="R49" s="32" t="s">
        <v>63</v>
      </c>
      <c r="S49" s="52">
        <v>2025</v>
      </c>
      <c r="T49" s="33">
        <v>0.15</v>
      </c>
      <c r="U49" s="15"/>
      <c r="V49" s="19"/>
      <c r="W49" s="19"/>
      <c r="X49" s="19"/>
      <c r="Y49" s="19"/>
    </row>
    <row r="50" spans="2:25" ht="15.75" customHeight="1" x14ac:dyDescent="0.25">
      <c r="C50">
        <v>2045</v>
      </c>
      <c r="D50" s="44">
        <v>0.71399693928190033</v>
      </c>
      <c r="E50" s="45">
        <v>6.3682683038996874E-3</v>
      </c>
      <c r="F50" s="46">
        <v>3.4997362435408037E-3</v>
      </c>
      <c r="G50" s="47">
        <v>2.1258077344612158E-3</v>
      </c>
      <c r="H50" s="46">
        <v>0.37133349054455705</v>
      </c>
      <c r="I50" s="47">
        <v>0.27653309223744926</v>
      </c>
      <c r="N50" s="29" t="s">
        <v>57</v>
      </c>
      <c r="O50" s="30"/>
      <c r="P50" s="30"/>
      <c r="Q50" s="31">
        <f>+T50*X46/(T50*X46+(1-T50)*X44)</f>
        <v>8.8515833394198815E-2</v>
      </c>
      <c r="R50" s="34" t="s">
        <v>64</v>
      </c>
      <c r="S50" s="53">
        <v>2025</v>
      </c>
      <c r="T50" s="35">
        <v>0.15</v>
      </c>
      <c r="U50" s="15"/>
      <c r="V50" s="19"/>
      <c r="W50" s="19"/>
      <c r="X50" s="19"/>
      <c r="Y50" s="19"/>
    </row>
    <row r="51" spans="2:25" ht="15.75" customHeight="1" x14ac:dyDescent="0.25">
      <c r="C51">
        <v>2050</v>
      </c>
      <c r="D51" s="48">
        <v>0.71196823116894092</v>
      </c>
      <c r="E51" s="49">
        <v>6.3368678974272319E-3</v>
      </c>
      <c r="F51" s="50">
        <v>1.6243768554304598E-3</v>
      </c>
      <c r="G51" s="51">
        <v>2.0961786211324105E-3</v>
      </c>
      <c r="H51" s="50">
        <v>0.31861719750149203</v>
      </c>
      <c r="I51" s="51">
        <v>0.22563596863358948</v>
      </c>
      <c r="T51"/>
      <c r="U51" s="15"/>
      <c r="V51" s="19"/>
      <c r="W51" s="19"/>
      <c r="X51" s="19"/>
      <c r="Y51" s="19"/>
    </row>
    <row r="52" spans="2:25" ht="15.75" customHeight="1" x14ac:dyDescent="0.25">
      <c r="T52"/>
      <c r="U52" s="15"/>
    </row>
    <row r="53" spans="2:25" ht="15.75" customHeight="1" x14ac:dyDescent="0.25">
      <c r="T53"/>
      <c r="U53" s="15"/>
    </row>
    <row r="54" spans="2:25" x14ac:dyDescent="0.25">
      <c r="T54"/>
      <c r="U54" s="15"/>
    </row>
    <row r="55" spans="2:25" x14ac:dyDescent="0.25">
      <c r="T55"/>
      <c r="U55" s="15"/>
    </row>
    <row r="56" spans="2:25" x14ac:dyDescent="0.25">
      <c r="T56"/>
      <c r="U56" s="15"/>
    </row>
    <row r="57" spans="2:25" x14ac:dyDescent="0.25">
      <c r="R57" s="4"/>
      <c r="S57" s="4"/>
      <c r="T57" s="4"/>
    </row>
    <row r="58" spans="2:25" x14ac:dyDescent="0.25">
      <c r="R58" s="4"/>
      <c r="S58" s="4"/>
      <c r="T58" s="4"/>
    </row>
    <row r="60" spans="2:25" x14ac:dyDescent="0.25">
      <c r="F60" s="1" t="s">
        <v>23</v>
      </c>
    </row>
    <row r="61" spans="2:25" ht="15.75" thickBot="1" x14ac:dyDescent="0.3">
      <c r="B61" s="2" t="s">
        <v>8</v>
      </c>
      <c r="C61" s="16" t="s">
        <v>7</v>
      </c>
      <c r="D61" s="16" t="s">
        <v>6</v>
      </c>
      <c r="E61" s="16" t="s">
        <v>1</v>
      </c>
      <c r="F61" s="16" t="s">
        <v>14</v>
      </c>
      <c r="G61" s="17" t="s">
        <v>9</v>
      </c>
      <c r="H61" s="17" t="s">
        <v>13</v>
      </c>
      <c r="I61" s="18" t="s">
        <v>3</v>
      </c>
      <c r="J61" s="18" t="s">
        <v>2</v>
      </c>
      <c r="K61" s="18" t="s">
        <v>10</v>
      </c>
      <c r="L61" s="18" t="s">
        <v>0</v>
      </c>
      <c r="M61" s="18" t="s">
        <v>5</v>
      </c>
      <c r="N61" s="18" t="s">
        <v>11</v>
      </c>
      <c r="O61" s="18" t="s">
        <v>4</v>
      </c>
      <c r="P61" s="3" t="s">
        <v>12</v>
      </c>
      <c r="R61" s="7"/>
      <c r="S61" s="7"/>
      <c r="T61"/>
    </row>
    <row r="62" spans="2:25" x14ac:dyDescent="0.25">
      <c r="C62" s="70" t="s">
        <v>22</v>
      </c>
      <c r="D62" s="71" t="s">
        <v>15</v>
      </c>
      <c r="E62" s="71">
        <v>2019</v>
      </c>
      <c r="F62" s="72" t="s">
        <v>21</v>
      </c>
      <c r="G62" s="71"/>
      <c r="H62" s="73">
        <f t="shared" ref="H62:H69" si="0">IF(E62&lt;$S$49,D44*($Q$46),D44*($Q$49))</f>
        <v>6.6022474682462001E-2</v>
      </c>
      <c r="I62" s="71"/>
      <c r="J62" s="71" t="s">
        <v>32</v>
      </c>
      <c r="K62" s="71"/>
      <c r="L62" s="71"/>
      <c r="M62" s="71"/>
      <c r="N62" s="71"/>
      <c r="O62" s="74" t="s">
        <v>35</v>
      </c>
      <c r="R62" s="54"/>
    </row>
    <row r="63" spans="2:25" x14ac:dyDescent="0.25">
      <c r="C63" s="75" t="s">
        <v>22</v>
      </c>
      <c r="D63" s="76" t="s">
        <v>15</v>
      </c>
      <c r="E63" s="76">
        <v>2020</v>
      </c>
      <c r="F63" s="77" t="s">
        <v>21</v>
      </c>
      <c r="G63" s="76"/>
      <c r="H63" s="78">
        <f t="shared" si="0"/>
        <v>6.6523948687212134E-2</v>
      </c>
      <c r="I63" s="76"/>
      <c r="J63" s="76" t="s">
        <v>32</v>
      </c>
      <c r="K63" s="76"/>
      <c r="L63" s="76"/>
      <c r="M63" s="76"/>
      <c r="N63" s="76"/>
      <c r="O63" s="79" t="s">
        <v>35</v>
      </c>
      <c r="R63" s="54"/>
    </row>
    <row r="64" spans="2:25" x14ac:dyDescent="0.25">
      <c r="C64" s="75" t="s">
        <v>22</v>
      </c>
      <c r="D64" s="76" t="s">
        <v>15</v>
      </c>
      <c r="E64" s="76">
        <v>2025</v>
      </c>
      <c r="F64" s="77" t="s">
        <v>21</v>
      </c>
      <c r="G64" s="76"/>
      <c r="H64" s="78">
        <f t="shared" si="0"/>
        <v>0.10012539148211221</v>
      </c>
      <c r="I64" s="76"/>
      <c r="J64" s="76" t="s">
        <v>32</v>
      </c>
      <c r="K64" s="76"/>
      <c r="L64" s="76"/>
      <c r="M64" s="76"/>
      <c r="N64" s="76"/>
      <c r="O64" s="79" t="s">
        <v>35</v>
      </c>
      <c r="R64" s="54"/>
    </row>
    <row r="65" spans="3:18" x14ac:dyDescent="0.25">
      <c r="C65" s="75" t="s">
        <v>22</v>
      </c>
      <c r="D65" s="76" t="s">
        <v>15</v>
      </c>
      <c r="E65" s="76">
        <v>2030</v>
      </c>
      <c r="F65" s="77" t="s">
        <v>21</v>
      </c>
      <c r="G65" s="76"/>
      <c r="H65" s="78">
        <f t="shared" si="0"/>
        <v>0.1005515847926941</v>
      </c>
      <c r="I65" s="76"/>
      <c r="J65" s="76" t="s">
        <v>32</v>
      </c>
      <c r="K65" s="76"/>
      <c r="L65" s="76"/>
      <c r="M65" s="76"/>
      <c r="N65" s="76"/>
      <c r="O65" s="79" t="s">
        <v>35</v>
      </c>
      <c r="R65" s="54"/>
    </row>
    <row r="66" spans="3:18" x14ac:dyDescent="0.25">
      <c r="C66" s="75" t="s">
        <v>22</v>
      </c>
      <c r="D66" s="76" t="s">
        <v>15</v>
      </c>
      <c r="E66" s="76">
        <v>2035</v>
      </c>
      <c r="F66" s="77" t="s">
        <v>21</v>
      </c>
      <c r="G66" s="76"/>
      <c r="H66" s="78">
        <f t="shared" si="0"/>
        <v>0.10078569186136936</v>
      </c>
      <c r="I66" s="76"/>
      <c r="J66" s="76" t="s">
        <v>32</v>
      </c>
      <c r="K66" s="76"/>
      <c r="L66" s="76"/>
      <c r="M66" s="76"/>
      <c r="N66" s="76"/>
      <c r="O66" s="79" t="s">
        <v>35</v>
      </c>
      <c r="R66" s="54"/>
    </row>
    <row r="67" spans="3:18" x14ac:dyDescent="0.25">
      <c r="C67" s="75" t="s">
        <v>22</v>
      </c>
      <c r="D67" s="76" t="s">
        <v>15</v>
      </c>
      <c r="E67" s="76">
        <v>2040</v>
      </c>
      <c r="F67" s="77" t="s">
        <v>21</v>
      </c>
      <c r="G67" s="76"/>
      <c r="H67" s="78">
        <f t="shared" si="0"/>
        <v>0.10080933787720781</v>
      </c>
      <c r="I67" s="76"/>
      <c r="J67" s="76" t="s">
        <v>32</v>
      </c>
      <c r="K67" s="76"/>
      <c r="L67" s="76"/>
      <c r="M67" s="76"/>
      <c r="N67" s="76"/>
      <c r="O67" s="79" t="s">
        <v>35</v>
      </c>
      <c r="R67" s="54"/>
    </row>
    <row r="68" spans="3:18" x14ac:dyDescent="0.25">
      <c r="C68" s="75" t="s">
        <v>22</v>
      </c>
      <c r="D68" s="76" t="s">
        <v>15</v>
      </c>
      <c r="E68" s="76">
        <v>2045</v>
      </c>
      <c r="F68" s="77" t="s">
        <v>21</v>
      </c>
      <c r="G68" s="76"/>
      <c r="H68" s="78">
        <f t="shared" si="0"/>
        <v>0.10066312502876616</v>
      </c>
      <c r="I68" s="76"/>
      <c r="J68" s="76" t="s">
        <v>32</v>
      </c>
      <c r="K68" s="76"/>
      <c r="L68" s="76"/>
      <c r="M68" s="76"/>
      <c r="N68" s="76"/>
      <c r="O68" s="79" t="s">
        <v>35</v>
      </c>
      <c r="R68" s="54"/>
    </row>
    <row r="69" spans="3:18" x14ac:dyDescent="0.25">
      <c r="C69" s="80" t="s">
        <v>22</v>
      </c>
      <c r="D69" s="81" t="s">
        <v>15</v>
      </c>
      <c r="E69" s="81">
        <v>2050</v>
      </c>
      <c r="F69" s="82" t="s">
        <v>21</v>
      </c>
      <c r="G69" s="81"/>
      <c r="H69" s="83">
        <f t="shared" si="0"/>
        <v>0.10037710685811813</v>
      </c>
      <c r="I69" s="81"/>
      <c r="J69" s="81" t="s">
        <v>32</v>
      </c>
      <c r="K69" s="81"/>
      <c r="L69" s="81"/>
      <c r="M69" s="81"/>
      <c r="N69" s="81"/>
      <c r="O69" s="84" t="s">
        <v>35</v>
      </c>
      <c r="R69" s="54"/>
    </row>
    <row r="70" spans="3:18" x14ac:dyDescent="0.25">
      <c r="C70" s="55" t="s">
        <v>22</v>
      </c>
      <c r="D70" s="56" t="s">
        <v>15</v>
      </c>
      <c r="E70" s="56">
        <v>2019</v>
      </c>
      <c r="F70" s="57" t="s">
        <v>21</v>
      </c>
      <c r="G70" s="56"/>
      <c r="H70" s="58">
        <f t="shared" ref="H70:H77" si="1">IF(E70&lt;$S$50,E44*($Q$47),E44*($Q$50))</f>
        <v>3.8560214180194803E-4</v>
      </c>
      <c r="I70" s="56"/>
      <c r="J70" s="56" t="s">
        <v>32</v>
      </c>
      <c r="K70" s="56"/>
      <c r="L70" s="56"/>
      <c r="M70" s="56"/>
      <c r="N70" s="56"/>
      <c r="O70" s="59" t="s">
        <v>37</v>
      </c>
      <c r="R70" s="54"/>
    </row>
    <row r="71" spans="3:18" x14ac:dyDescent="0.25">
      <c r="C71" s="60" t="s">
        <v>22</v>
      </c>
      <c r="D71" s="61" t="s">
        <v>15</v>
      </c>
      <c r="E71" s="61">
        <v>2020</v>
      </c>
      <c r="F71" s="62" t="s">
        <v>21</v>
      </c>
      <c r="G71" s="61"/>
      <c r="H71" s="63">
        <f t="shared" si="1"/>
        <v>3.9930305486456775E-4</v>
      </c>
      <c r="I71" s="61"/>
      <c r="J71" s="61" t="s">
        <v>32</v>
      </c>
      <c r="K71" s="61"/>
      <c r="L71" s="61"/>
      <c r="M71" s="61"/>
      <c r="N71" s="61"/>
      <c r="O71" s="64" t="s">
        <v>37</v>
      </c>
      <c r="R71" s="54"/>
    </row>
    <row r="72" spans="3:18" x14ac:dyDescent="0.25">
      <c r="C72" s="60" t="s">
        <v>22</v>
      </c>
      <c r="D72" s="61" t="s">
        <v>15</v>
      </c>
      <c r="E72" s="61">
        <v>2025</v>
      </c>
      <c r="F72" s="62" t="s">
        <v>21</v>
      </c>
      <c r="G72" s="61"/>
      <c r="H72" s="63">
        <f t="shared" si="1"/>
        <v>5.9947281229039541E-4</v>
      </c>
      <c r="I72" s="61"/>
      <c r="J72" s="61" t="s">
        <v>32</v>
      </c>
      <c r="K72" s="61"/>
      <c r="L72" s="61"/>
      <c r="M72" s="61"/>
      <c r="N72" s="61"/>
      <c r="O72" s="64" t="s">
        <v>37</v>
      </c>
      <c r="R72" s="54"/>
    </row>
    <row r="73" spans="3:18" x14ac:dyDescent="0.25">
      <c r="C73" s="60" t="s">
        <v>22</v>
      </c>
      <c r="D73" s="61" t="s">
        <v>15</v>
      </c>
      <c r="E73" s="61">
        <v>2030</v>
      </c>
      <c r="F73" s="62" t="s">
        <v>21</v>
      </c>
      <c r="G73" s="61"/>
      <c r="H73" s="63">
        <f t="shared" si="1"/>
        <v>5.8578721470523552E-4</v>
      </c>
      <c r="I73" s="61"/>
      <c r="J73" s="61" t="s">
        <v>32</v>
      </c>
      <c r="K73" s="61"/>
      <c r="L73" s="61"/>
      <c r="M73" s="61"/>
      <c r="N73" s="61"/>
      <c r="O73" s="64" t="s">
        <v>37</v>
      </c>
      <c r="R73" s="54"/>
    </row>
    <row r="74" spans="3:18" x14ac:dyDescent="0.25">
      <c r="C74" s="60" t="s">
        <v>22</v>
      </c>
      <c r="D74" s="61" t="s">
        <v>15</v>
      </c>
      <c r="E74" s="61">
        <v>2035</v>
      </c>
      <c r="F74" s="62" t="s">
        <v>21</v>
      </c>
      <c r="G74" s="61"/>
      <c r="H74" s="63">
        <f>IF(E74&lt;$S$50,E48*($Q$47),E48*($Q$50))</f>
        <v>5.7554426942060095E-4</v>
      </c>
      <c r="I74" s="61"/>
      <c r="J74" s="61" t="s">
        <v>32</v>
      </c>
      <c r="K74" s="61"/>
      <c r="L74" s="61"/>
      <c r="M74" s="61"/>
      <c r="N74" s="61"/>
      <c r="O74" s="64" t="s">
        <v>37</v>
      </c>
      <c r="R74" s="54"/>
    </row>
    <row r="75" spans="3:18" x14ac:dyDescent="0.25">
      <c r="C75" s="60" t="s">
        <v>22</v>
      </c>
      <c r="D75" s="61" t="s">
        <v>15</v>
      </c>
      <c r="E75" s="61">
        <v>2040</v>
      </c>
      <c r="F75" s="62" t="s">
        <v>21</v>
      </c>
      <c r="G75" s="61"/>
      <c r="H75" s="63">
        <f t="shared" si="1"/>
        <v>5.6843791055206927E-4</v>
      </c>
      <c r="I75" s="61"/>
      <c r="J75" s="61" t="s">
        <v>32</v>
      </c>
      <c r="K75" s="61"/>
      <c r="L75" s="61"/>
      <c r="M75" s="61"/>
      <c r="N75" s="61"/>
      <c r="O75" s="64" t="s">
        <v>37</v>
      </c>
      <c r="R75" s="54"/>
    </row>
    <row r="76" spans="3:18" x14ac:dyDescent="0.25">
      <c r="C76" s="60" t="s">
        <v>22</v>
      </c>
      <c r="D76" s="61" t="s">
        <v>15</v>
      </c>
      <c r="E76" s="61">
        <v>2045</v>
      </c>
      <c r="F76" s="62" t="s">
        <v>21</v>
      </c>
      <c r="G76" s="61"/>
      <c r="H76" s="63">
        <f t="shared" si="1"/>
        <v>5.636925761975418E-4</v>
      </c>
      <c r="I76" s="61"/>
      <c r="J76" s="61" t="s">
        <v>32</v>
      </c>
      <c r="K76" s="61"/>
      <c r="L76" s="61"/>
      <c r="M76" s="61"/>
      <c r="N76" s="61"/>
      <c r="O76" s="64" t="s">
        <v>37</v>
      </c>
      <c r="R76" s="54"/>
    </row>
    <row r="77" spans="3:18" x14ac:dyDescent="0.25">
      <c r="C77" s="65" t="s">
        <v>22</v>
      </c>
      <c r="D77" s="66" t="s">
        <v>15</v>
      </c>
      <c r="E77" s="66">
        <v>2050</v>
      </c>
      <c r="F77" s="67" t="s">
        <v>21</v>
      </c>
      <c r="G77" s="66"/>
      <c r="H77" s="68">
        <f t="shared" si="1"/>
        <v>5.6091314304971575E-4</v>
      </c>
      <c r="I77" s="66"/>
      <c r="J77" s="66" t="s">
        <v>32</v>
      </c>
      <c r="K77" s="66"/>
      <c r="L77" s="66"/>
      <c r="M77" s="66"/>
      <c r="N77" s="66"/>
      <c r="O77" s="69" t="s">
        <v>37</v>
      </c>
      <c r="R77" s="54"/>
    </row>
    <row r="78" spans="3:18" x14ac:dyDescent="0.25">
      <c r="C78" s="70" t="s">
        <v>22</v>
      </c>
      <c r="D78" s="71" t="s">
        <v>15</v>
      </c>
      <c r="E78" s="71">
        <v>2019</v>
      </c>
      <c r="F78" s="72" t="s">
        <v>21</v>
      </c>
      <c r="G78" s="71"/>
      <c r="H78" s="73">
        <f t="shared" ref="H78:H85" si="2">IF(E78&lt;$S$49,F44*($Q$46),F44*($Q$49))</f>
        <v>2.230512181752852E-3</v>
      </c>
      <c r="I78" s="71"/>
      <c r="J78" s="71" t="s">
        <v>44</v>
      </c>
      <c r="K78" s="71"/>
      <c r="L78" s="71"/>
      <c r="M78" s="71"/>
      <c r="N78" s="71"/>
      <c r="O78" s="74" t="s">
        <v>35</v>
      </c>
      <c r="R78" s="54"/>
    </row>
    <row r="79" spans="3:18" x14ac:dyDescent="0.25">
      <c r="C79" s="75" t="s">
        <v>22</v>
      </c>
      <c r="D79" s="76" t="s">
        <v>15</v>
      </c>
      <c r="E79" s="76">
        <v>2020</v>
      </c>
      <c r="F79" s="77" t="s">
        <v>21</v>
      </c>
      <c r="G79" s="76"/>
      <c r="H79" s="78">
        <f t="shared" si="2"/>
        <v>2.0878321601977834E-3</v>
      </c>
      <c r="I79" s="76"/>
      <c r="J79" s="76" t="s">
        <v>44</v>
      </c>
      <c r="K79" s="76"/>
      <c r="L79" s="76"/>
      <c r="M79" s="76"/>
      <c r="N79" s="76"/>
      <c r="O79" s="79" t="s">
        <v>35</v>
      </c>
      <c r="R79" s="54"/>
    </row>
    <row r="80" spans="3:18" x14ac:dyDescent="0.25">
      <c r="C80" s="75" t="s">
        <v>22</v>
      </c>
      <c r="D80" s="76" t="s">
        <v>15</v>
      </c>
      <c r="E80" s="76">
        <v>2025</v>
      </c>
      <c r="F80" s="77" t="s">
        <v>21</v>
      </c>
      <c r="G80" s="76"/>
      <c r="H80" s="78">
        <f t="shared" si="2"/>
        <v>2.6066737940252274E-3</v>
      </c>
      <c r="I80" s="76"/>
      <c r="J80" s="76" t="s">
        <v>44</v>
      </c>
      <c r="K80" s="76"/>
      <c r="L80" s="76"/>
      <c r="M80" s="76"/>
      <c r="N80" s="76"/>
      <c r="O80" s="79" t="s">
        <v>35</v>
      </c>
      <c r="R80" s="54"/>
    </row>
    <row r="81" spans="3:18" x14ac:dyDescent="0.25">
      <c r="C81" s="75" t="s">
        <v>22</v>
      </c>
      <c r="D81" s="76" t="s">
        <v>15</v>
      </c>
      <c r="E81" s="76">
        <v>2030</v>
      </c>
      <c r="F81" s="77" t="s">
        <v>21</v>
      </c>
      <c r="G81" s="76"/>
      <c r="H81" s="78">
        <f t="shared" si="2"/>
        <v>1.9285749454646074E-3</v>
      </c>
      <c r="I81" s="76"/>
      <c r="J81" s="76" t="s">
        <v>44</v>
      </c>
      <c r="K81" s="76"/>
      <c r="L81" s="76"/>
      <c r="M81" s="76"/>
      <c r="N81" s="76"/>
      <c r="O81" s="79" t="s">
        <v>35</v>
      </c>
      <c r="R81" s="54"/>
    </row>
    <row r="82" spans="3:18" x14ac:dyDescent="0.25">
      <c r="C82" s="75" t="s">
        <v>22</v>
      </c>
      <c r="D82" s="76" t="s">
        <v>15</v>
      </c>
      <c r="E82" s="76">
        <v>2035</v>
      </c>
      <c r="F82" s="77" t="s">
        <v>21</v>
      </c>
      <c r="G82" s="76"/>
      <c r="H82" s="78">
        <f t="shared" si="2"/>
        <v>1.3053581952003669E-3</v>
      </c>
      <c r="I82" s="76"/>
      <c r="J82" s="76" t="s">
        <v>44</v>
      </c>
      <c r="K82" s="76"/>
      <c r="L82" s="76"/>
      <c r="M82" s="76"/>
      <c r="N82" s="76"/>
      <c r="O82" s="79" t="s">
        <v>35</v>
      </c>
      <c r="R82" s="54"/>
    </row>
    <row r="83" spans="3:18" x14ac:dyDescent="0.25">
      <c r="C83" s="75" t="s">
        <v>22</v>
      </c>
      <c r="D83" s="76" t="s">
        <v>15</v>
      </c>
      <c r="E83" s="76">
        <v>2040</v>
      </c>
      <c r="F83" s="77" t="s">
        <v>21</v>
      </c>
      <c r="G83" s="76"/>
      <c r="H83" s="78">
        <f t="shared" si="2"/>
        <v>7.5905053724845616E-4</v>
      </c>
      <c r="I83" s="76"/>
      <c r="J83" s="76" t="s">
        <v>44</v>
      </c>
      <c r="K83" s="76"/>
      <c r="L83" s="76"/>
      <c r="M83" s="76"/>
      <c r="N83" s="76"/>
      <c r="O83" s="79" t="s">
        <v>35</v>
      </c>
      <c r="R83" s="54"/>
    </row>
    <row r="84" spans="3:18" x14ac:dyDescent="0.25">
      <c r="C84" s="75" t="s">
        <v>22</v>
      </c>
      <c r="D84" s="76" t="s">
        <v>15</v>
      </c>
      <c r="E84" s="76">
        <v>2045</v>
      </c>
      <c r="F84" s="77" t="s">
        <v>21</v>
      </c>
      <c r="G84" s="76"/>
      <c r="H84" s="78">
        <f t="shared" si="2"/>
        <v>4.934116207914995E-4</v>
      </c>
      <c r="I84" s="76"/>
      <c r="J84" s="76" t="s">
        <v>44</v>
      </c>
      <c r="K84" s="76"/>
      <c r="L84" s="76"/>
      <c r="M84" s="76"/>
      <c r="N84" s="76"/>
      <c r="O84" s="79" t="s">
        <v>35</v>
      </c>
      <c r="R84" s="54"/>
    </row>
    <row r="85" spans="3:18" x14ac:dyDescent="0.25">
      <c r="C85" s="80" t="s">
        <v>22</v>
      </c>
      <c r="D85" s="81" t="s">
        <v>15</v>
      </c>
      <c r="E85" s="81">
        <v>2050</v>
      </c>
      <c r="F85" s="82" t="s">
        <v>21</v>
      </c>
      <c r="G85" s="81"/>
      <c r="H85" s="83">
        <f t="shared" si="2"/>
        <v>2.2901337736333269E-4</v>
      </c>
      <c r="I85" s="81"/>
      <c r="J85" s="81" t="s">
        <v>44</v>
      </c>
      <c r="K85" s="81"/>
      <c r="L85" s="81"/>
      <c r="M85" s="81"/>
      <c r="N85" s="81"/>
      <c r="O85" s="84" t="s">
        <v>35</v>
      </c>
      <c r="R85" s="54"/>
    </row>
    <row r="86" spans="3:18" x14ac:dyDescent="0.25">
      <c r="C86" s="55" t="s">
        <v>22</v>
      </c>
      <c r="D86" s="56" t="s">
        <v>15</v>
      </c>
      <c r="E86" s="56">
        <v>2019</v>
      </c>
      <c r="F86" s="57" t="s">
        <v>21</v>
      </c>
      <c r="G86" s="56"/>
      <c r="H86" s="58">
        <f t="shared" ref="H86:H93" si="3">IF(E86&lt;$S$50,G44*($Q$47),G44*($Q$50))</f>
        <v>1.1946657494881176E-4</v>
      </c>
      <c r="I86" s="56"/>
      <c r="J86" s="56" t="s">
        <v>44</v>
      </c>
      <c r="K86" s="56"/>
      <c r="L86" s="56"/>
      <c r="M86" s="56"/>
      <c r="N86" s="56"/>
      <c r="O86" s="59" t="s">
        <v>37</v>
      </c>
      <c r="R86" s="54"/>
    </row>
    <row r="87" spans="3:18" x14ac:dyDescent="0.25">
      <c r="C87" s="60" t="s">
        <v>22</v>
      </c>
      <c r="D87" s="61" t="s">
        <v>15</v>
      </c>
      <c r="E87" s="61">
        <v>2020</v>
      </c>
      <c r="F87" s="62" t="s">
        <v>21</v>
      </c>
      <c r="G87" s="61"/>
      <c r="H87" s="63">
        <f t="shared" si="3"/>
        <v>2.6596226892479228E-4</v>
      </c>
      <c r="I87" s="61"/>
      <c r="J87" s="61" t="s">
        <v>44</v>
      </c>
      <c r="K87" s="61"/>
      <c r="L87" s="61"/>
      <c r="M87" s="61"/>
      <c r="N87" s="61"/>
      <c r="O87" s="64" t="s">
        <v>37</v>
      </c>
      <c r="R87" s="54"/>
    </row>
    <row r="88" spans="3:18" x14ac:dyDescent="0.25">
      <c r="C88" s="60" t="s">
        <v>22</v>
      </c>
      <c r="D88" s="61" t="s">
        <v>15</v>
      </c>
      <c r="E88" s="61">
        <v>2025</v>
      </c>
      <c r="F88" s="62" t="s">
        <v>21</v>
      </c>
      <c r="G88" s="61"/>
      <c r="H88" s="63">
        <f t="shared" si="3"/>
        <v>3.697870405711511E-4</v>
      </c>
      <c r="I88" s="61"/>
      <c r="J88" s="61" t="s">
        <v>44</v>
      </c>
      <c r="K88" s="61"/>
      <c r="L88" s="61"/>
      <c r="M88" s="61"/>
      <c r="N88" s="61"/>
      <c r="O88" s="64" t="s">
        <v>37</v>
      </c>
      <c r="R88" s="54"/>
    </row>
    <row r="89" spans="3:18" x14ac:dyDescent="0.25">
      <c r="C89" s="60" t="s">
        <v>22</v>
      </c>
      <c r="D89" s="61" t="s">
        <v>15</v>
      </c>
      <c r="E89" s="61">
        <v>2030</v>
      </c>
      <c r="F89" s="62" t="s">
        <v>21</v>
      </c>
      <c r="G89" s="61"/>
      <c r="H89" s="63">
        <f t="shared" si="3"/>
        <v>2.9792656477242214E-4</v>
      </c>
      <c r="I89" s="61"/>
      <c r="J89" s="61" t="s">
        <v>44</v>
      </c>
      <c r="K89" s="61"/>
      <c r="L89" s="61"/>
      <c r="M89" s="61"/>
      <c r="N89" s="61"/>
      <c r="O89" s="64" t="s">
        <v>37</v>
      </c>
      <c r="R89" s="54"/>
    </row>
    <row r="90" spans="3:18" x14ac:dyDescent="0.25">
      <c r="C90" s="60" t="s">
        <v>22</v>
      </c>
      <c r="D90" s="61" t="s">
        <v>15</v>
      </c>
      <c r="E90" s="61">
        <v>2035</v>
      </c>
      <c r="F90" s="62" t="s">
        <v>21</v>
      </c>
      <c r="G90" s="61"/>
      <c r="H90" s="63">
        <f>IF(E90&lt;$S$50,G48*($Q$47),G48*($Q$50))</f>
        <v>2.3109633605450155E-4</v>
      </c>
      <c r="I90" s="61"/>
      <c r="J90" s="61" t="s">
        <v>44</v>
      </c>
      <c r="K90" s="61"/>
      <c r="L90" s="61"/>
      <c r="M90" s="61"/>
      <c r="N90" s="61"/>
      <c r="O90" s="64" t="s">
        <v>37</v>
      </c>
      <c r="R90" s="54"/>
    </row>
    <row r="91" spans="3:18" x14ac:dyDescent="0.25">
      <c r="C91" s="60" t="s">
        <v>22</v>
      </c>
      <c r="D91" s="61" t="s">
        <v>15</v>
      </c>
      <c r="E91" s="61">
        <v>2040</v>
      </c>
      <c r="F91" s="62" t="s">
        <v>21</v>
      </c>
      <c r="G91" s="61"/>
      <c r="H91" s="63">
        <f t="shared" si="3"/>
        <v>1.9027487572274805E-4</v>
      </c>
      <c r="I91" s="61"/>
      <c r="J91" s="61" t="s">
        <v>44</v>
      </c>
      <c r="K91" s="61"/>
      <c r="L91" s="61"/>
      <c r="M91" s="61"/>
      <c r="N91" s="61"/>
      <c r="O91" s="64" t="s">
        <v>37</v>
      </c>
      <c r="R91" s="54"/>
    </row>
    <row r="92" spans="3:18" x14ac:dyDescent="0.25">
      <c r="C92" s="60" t="s">
        <v>22</v>
      </c>
      <c r="D92" s="61" t="s">
        <v>15</v>
      </c>
      <c r="E92" s="61">
        <v>2045</v>
      </c>
      <c r="F92" s="62" t="s">
        <v>21</v>
      </c>
      <c r="G92" s="61"/>
      <c r="H92" s="63">
        <f t="shared" si="3"/>
        <v>1.881676432516682E-4</v>
      </c>
      <c r="I92" s="61"/>
      <c r="J92" s="61" t="s">
        <v>44</v>
      </c>
      <c r="K92" s="61"/>
      <c r="L92" s="61"/>
      <c r="M92" s="61"/>
      <c r="N92" s="61"/>
      <c r="O92" s="64" t="s">
        <v>37</v>
      </c>
      <c r="R92" s="54"/>
    </row>
    <row r="93" spans="3:18" x14ac:dyDescent="0.25">
      <c r="C93" s="65" t="s">
        <v>22</v>
      </c>
      <c r="D93" s="66" t="s">
        <v>15</v>
      </c>
      <c r="E93" s="66">
        <v>2050</v>
      </c>
      <c r="F93" s="67" t="s">
        <v>21</v>
      </c>
      <c r="G93" s="66"/>
      <c r="H93" s="68">
        <f t="shared" si="3"/>
        <v>1.8554499759263783E-4</v>
      </c>
      <c r="I93" s="66"/>
      <c r="J93" s="66" t="s">
        <v>44</v>
      </c>
      <c r="K93" s="66"/>
      <c r="L93" s="66"/>
      <c r="M93" s="66"/>
      <c r="N93" s="66"/>
      <c r="O93" s="69" t="s">
        <v>37</v>
      </c>
      <c r="R93" s="54"/>
    </row>
    <row r="94" spans="3:18" x14ac:dyDescent="0.25">
      <c r="C94" s="70" t="s">
        <v>22</v>
      </c>
      <c r="D94" s="71" t="s">
        <v>15</v>
      </c>
      <c r="E94" s="71">
        <v>2019</v>
      </c>
      <c r="F94" s="72" t="s">
        <v>21</v>
      </c>
      <c r="G94" s="71"/>
      <c r="H94" s="73">
        <f t="shared" ref="H94:H101" si="4">IF(E94&lt;$S$49,H44*($Q$46),H44*($Q$49))</f>
        <v>3.9857899708616182E-2</v>
      </c>
      <c r="I94" s="71"/>
      <c r="J94" s="71" t="s">
        <v>50</v>
      </c>
      <c r="K94" s="71"/>
      <c r="L94" s="71"/>
      <c r="M94" s="71"/>
      <c r="N94" s="71"/>
      <c r="O94" s="74" t="s">
        <v>35</v>
      </c>
      <c r="R94" s="54"/>
    </row>
    <row r="95" spans="3:18" x14ac:dyDescent="0.25">
      <c r="C95" s="75" t="s">
        <v>22</v>
      </c>
      <c r="D95" s="76" t="s">
        <v>15</v>
      </c>
      <c r="E95" s="76">
        <v>2020</v>
      </c>
      <c r="F95" s="77" t="s">
        <v>21</v>
      </c>
      <c r="G95" s="76"/>
      <c r="H95" s="78">
        <f t="shared" si="4"/>
        <v>4.1093997362252291E-2</v>
      </c>
      <c r="I95" s="76"/>
      <c r="J95" s="76" t="s">
        <v>50</v>
      </c>
      <c r="K95" s="76"/>
      <c r="L95" s="76"/>
      <c r="M95" s="76"/>
      <c r="N95" s="76"/>
      <c r="O95" s="79" t="s">
        <v>35</v>
      </c>
      <c r="R95" s="54"/>
    </row>
    <row r="96" spans="3:18" x14ac:dyDescent="0.25">
      <c r="C96" s="75" t="s">
        <v>22</v>
      </c>
      <c r="D96" s="76" t="s">
        <v>15</v>
      </c>
      <c r="E96" s="76">
        <v>2025</v>
      </c>
      <c r="F96" s="77" t="s">
        <v>21</v>
      </c>
      <c r="G96" s="76"/>
      <c r="H96" s="78">
        <f t="shared" si="4"/>
        <v>6.2402890268597543E-2</v>
      </c>
      <c r="I96" s="76"/>
      <c r="J96" s="76" t="s">
        <v>50</v>
      </c>
      <c r="K96" s="76"/>
      <c r="L96" s="76"/>
      <c r="M96" s="76"/>
      <c r="N96" s="76"/>
      <c r="O96" s="79" t="s">
        <v>35</v>
      </c>
      <c r="R96" s="54"/>
    </row>
    <row r="97" spans="3:18" x14ac:dyDescent="0.25">
      <c r="C97" s="75" t="s">
        <v>22</v>
      </c>
      <c r="D97" s="76" t="s">
        <v>15</v>
      </c>
      <c r="E97" s="76">
        <v>2030</v>
      </c>
      <c r="F97" s="77" t="s">
        <v>21</v>
      </c>
      <c r="G97" s="76"/>
      <c r="H97" s="78">
        <f t="shared" si="4"/>
        <v>6.2442840080765692E-2</v>
      </c>
      <c r="I97" s="76"/>
      <c r="J97" s="76" t="s">
        <v>50</v>
      </c>
      <c r="K97" s="76"/>
      <c r="L97" s="76"/>
      <c r="M97" s="76"/>
      <c r="N97" s="76"/>
      <c r="O97" s="79" t="s">
        <v>35</v>
      </c>
      <c r="R97" s="54"/>
    </row>
    <row r="98" spans="3:18" x14ac:dyDescent="0.25">
      <c r="C98" s="75" t="s">
        <v>22</v>
      </c>
      <c r="D98" s="76" t="s">
        <v>15</v>
      </c>
      <c r="E98" s="76">
        <v>2035</v>
      </c>
      <c r="F98" s="77" t="s">
        <v>21</v>
      </c>
      <c r="G98" s="76"/>
      <c r="H98" s="78">
        <f t="shared" si="4"/>
        <v>6.1543067398346515E-2</v>
      </c>
      <c r="I98" s="76"/>
      <c r="J98" s="76" t="s">
        <v>50</v>
      </c>
      <c r="K98" s="76"/>
      <c r="L98" s="76"/>
      <c r="M98" s="76"/>
      <c r="N98" s="76"/>
      <c r="O98" s="79" t="s">
        <v>35</v>
      </c>
      <c r="R98" s="54"/>
    </row>
    <row r="99" spans="3:18" x14ac:dyDescent="0.25">
      <c r="C99" s="75" t="s">
        <v>22</v>
      </c>
      <c r="D99" s="76" t="s">
        <v>15</v>
      </c>
      <c r="E99" s="76">
        <v>2040</v>
      </c>
      <c r="F99" s="77" t="s">
        <v>21</v>
      </c>
      <c r="G99" s="76"/>
      <c r="H99" s="78">
        <f t="shared" si="4"/>
        <v>5.8440091718595356E-2</v>
      </c>
      <c r="I99" s="76"/>
      <c r="J99" s="76" t="s">
        <v>50</v>
      </c>
      <c r="K99" s="76"/>
      <c r="L99" s="76"/>
      <c r="M99" s="76"/>
      <c r="N99" s="76"/>
      <c r="O99" s="79" t="s">
        <v>35</v>
      </c>
      <c r="R99" s="54"/>
    </row>
    <row r="100" spans="3:18" x14ac:dyDescent="0.25">
      <c r="C100" s="75" t="s">
        <v>22</v>
      </c>
      <c r="D100" s="76" t="s">
        <v>15</v>
      </c>
      <c r="E100" s="76">
        <v>2045</v>
      </c>
      <c r="F100" s="77" t="s">
        <v>21</v>
      </c>
      <c r="G100" s="76"/>
      <c r="H100" s="78">
        <f t="shared" si="4"/>
        <v>5.2352590787923099E-2</v>
      </c>
      <c r="I100" s="76"/>
      <c r="J100" s="76" t="s">
        <v>50</v>
      </c>
      <c r="K100" s="76"/>
      <c r="L100" s="76"/>
      <c r="M100" s="76"/>
      <c r="N100" s="76"/>
      <c r="O100" s="79" t="s">
        <v>35</v>
      </c>
      <c r="R100" s="54"/>
    </row>
    <row r="101" spans="3:18" x14ac:dyDescent="0.25">
      <c r="C101" s="80" t="s">
        <v>22</v>
      </c>
      <c r="D101" s="81" t="s">
        <v>15</v>
      </c>
      <c r="E101" s="81">
        <v>2050</v>
      </c>
      <c r="F101" s="82" t="s">
        <v>21</v>
      </c>
      <c r="G101" s="81"/>
      <c r="H101" s="83">
        <f t="shared" si="4"/>
        <v>4.49203645335862E-2</v>
      </c>
      <c r="I101" s="81"/>
      <c r="J101" s="81" t="s">
        <v>50</v>
      </c>
      <c r="K101" s="81"/>
      <c r="L101" s="81"/>
      <c r="M101" s="81"/>
      <c r="N101" s="81"/>
      <c r="O101" s="84" t="s">
        <v>35</v>
      </c>
      <c r="R101" s="54"/>
    </row>
    <row r="102" spans="3:18" x14ac:dyDescent="0.25">
      <c r="C102" s="55" t="s">
        <v>22</v>
      </c>
      <c r="D102" s="56" t="s">
        <v>15</v>
      </c>
      <c r="E102" s="56">
        <v>2019</v>
      </c>
      <c r="F102" s="57" t="s">
        <v>21</v>
      </c>
      <c r="G102" s="56"/>
      <c r="H102" s="58">
        <f t="shared" ref="H102:H109" si="5">IF(E102&lt;$S$50,I44*($Q$47),I44*($Q$50))</f>
        <v>2.4944602281420009E-2</v>
      </c>
      <c r="I102" s="56"/>
      <c r="J102" s="56" t="s">
        <v>50</v>
      </c>
      <c r="K102" s="56"/>
      <c r="L102" s="56"/>
      <c r="M102" s="56"/>
      <c r="N102" s="56"/>
      <c r="O102" s="59" t="s">
        <v>37</v>
      </c>
      <c r="R102" s="54"/>
    </row>
    <row r="103" spans="3:18" x14ac:dyDescent="0.25">
      <c r="C103" s="60" t="s">
        <v>22</v>
      </c>
      <c r="D103" s="61" t="s">
        <v>15</v>
      </c>
      <c r="E103" s="61">
        <v>2020</v>
      </c>
      <c r="F103" s="62" t="s">
        <v>21</v>
      </c>
      <c r="G103" s="61"/>
      <c r="H103" s="63">
        <f t="shared" si="5"/>
        <v>2.5509007327646552E-2</v>
      </c>
      <c r="I103" s="61"/>
      <c r="J103" s="61" t="s">
        <v>50</v>
      </c>
      <c r="K103" s="61"/>
      <c r="L103" s="61"/>
      <c r="M103" s="61"/>
      <c r="N103" s="61"/>
      <c r="O103" s="64" t="s">
        <v>37</v>
      </c>
      <c r="R103" s="54"/>
    </row>
    <row r="104" spans="3:18" x14ac:dyDescent="0.25">
      <c r="C104" s="60" t="s">
        <v>22</v>
      </c>
      <c r="D104" s="61" t="s">
        <v>15</v>
      </c>
      <c r="E104" s="61">
        <v>2025</v>
      </c>
      <c r="F104" s="62" t="s">
        <v>21</v>
      </c>
      <c r="G104" s="61"/>
      <c r="H104" s="63">
        <f t="shared" si="5"/>
        <v>3.8682109287366255E-2</v>
      </c>
      <c r="I104" s="61"/>
      <c r="J104" s="61" t="s">
        <v>50</v>
      </c>
      <c r="K104" s="61"/>
      <c r="L104" s="61"/>
      <c r="M104" s="61"/>
      <c r="N104" s="61"/>
      <c r="O104" s="64" t="s">
        <v>37</v>
      </c>
      <c r="R104" s="54"/>
    </row>
    <row r="105" spans="3:18" x14ac:dyDescent="0.25">
      <c r="C105" s="60" t="s">
        <v>22</v>
      </c>
      <c r="D105" s="61" t="s">
        <v>15</v>
      </c>
      <c r="E105" s="61">
        <v>2030</v>
      </c>
      <c r="F105" s="62" t="s">
        <v>21</v>
      </c>
      <c r="G105" s="61"/>
      <c r="H105" s="63">
        <f t="shared" si="5"/>
        <v>3.7278529288501443E-2</v>
      </c>
      <c r="I105" s="61"/>
      <c r="J105" s="61" t="s">
        <v>50</v>
      </c>
      <c r="K105" s="61"/>
      <c r="L105" s="61"/>
      <c r="M105" s="61"/>
      <c r="N105" s="61"/>
      <c r="O105" s="64" t="s">
        <v>37</v>
      </c>
      <c r="R105" s="54"/>
    </row>
    <row r="106" spans="3:18" x14ac:dyDescent="0.25">
      <c r="C106" s="60" t="s">
        <v>22</v>
      </c>
      <c r="D106" s="61" t="s">
        <v>15</v>
      </c>
      <c r="E106" s="61">
        <v>2035</v>
      </c>
      <c r="F106" s="62" t="s">
        <v>21</v>
      </c>
      <c r="G106" s="61"/>
      <c r="H106" s="63">
        <f t="shared" si="5"/>
        <v>3.3988672137871184E-2</v>
      </c>
      <c r="I106" s="61"/>
      <c r="J106" s="61" t="s">
        <v>50</v>
      </c>
      <c r="K106" s="61"/>
      <c r="L106" s="61"/>
      <c r="M106" s="61"/>
      <c r="N106" s="61"/>
      <c r="O106" s="64" t="s">
        <v>37</v>
      </c>
      <c r="R106" s="54"/>
    </row>
    <row r="107" spans="3:18" x14ac:dyDescent="0.25">
      <c r="C107" s="60" t="s">
        <v>22</v>
      </c>
      <c r="D107" s="61" t="s">
        <v>15</v>
      </c>
      <c r="E107" s="61">
        <v>2040</v>
      </c>
      <c r="F107" s="62" t="s">
        <v>21</v>
      </c>
      <c r="G107" s="61"/>
      <c r="H107" s="63">
        <f t="shared" si="5"/>
        <v>2.9207790781307131E-2</v>
      </c>
      <c r="I107" s="61"/>
      <c r="J107" s="61" t="s">
        <v>50</v>
      </c>
      <c r="K107" s="61"/>
      <c r="L107" s="61"/>
      <c r="M107" s="61"/>
      <c r="N107" s="61"/>
      <c r="O107" s="64" t="s">
        <v>37</v>
      </c>
      <c r="R107" s="54"/>
    </row>
    <row r="108" spans="3:18" x14ac:dyDescent="0.25">
      <c r="C108" s="60" t="s">
        <v>22</v>
      </c>
      <c r="D108" s="61" t="s">
        <v>15</v>
      </c>
      <c r="E108" s="61">
        <v>2045</v>
      </c>
      <c r="F108" s="62" t="s">
        <v>21</v>
      </c>
      <c r="G108" s="61"/>
      <c r="H108" s="63">
        <f t="shared" si="5"/>
        <v>2.4477557120472674E-2</v>
      </c>
      <c r="I108" s="61"/>
      <c r="J108" s="61" t="s">
        <v>50</v>
      </c>
      <c r="K108" s="61"/>
      <c r="L108" s="61"/>
      <c r="M108" s="61"/>
      <c r="N108" s="61"/>
      <c r="O108" s="64" t="s">
        <v>37</v>
      </c>
      <c r="R108" s="54"/>
    </row>
    <row r="109" spans="3:18" x14ac:dyDescent="0.25">
      <c r="C109" s="65" t="s">
        <v>22</v>
      </c>
      <c r="D109" s="66" t="s">
        <v>15</v>
      </c>
      <c r="E109" s="66">
        <v>2050</v>
      </c>
      <c r="F109" s="67" t="s">
        <v>21</v>
      </c>
      <c r="G109" s="66"/>
      <c r="H109" s="68">
        <f t="shared" si="5"/>
        <v>1.9972355807309477E-2</v>
      </c>
      <c r="I109" s="66"/>
      <c r="J109" s="66" t="s">
        <v>50</v>
      </c>
      <c r="K109" s="66"/>
      <c r="L109" s="66"/>
      <c r="M109" s="66"/>
      <c r="N109" s="66"/>
      <c r="O109" s="69" t="s">
        <v>37</v>
      </c>
      <c r="R109" s="54"/>
    </row>
  </sheetData>
  <phoneticPr fontId="9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DEM_Otros</vt:lpstr>
      <vt:lpstr>DEM_General</vt:lpstr>
      <vt:lpstr>DEM_Blending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JULIAN</cp:lastModifiedBy>
  <dcterms:created xsi:type="dcterms:W3CDTF">2009-05-27T15:40:55Z</dcterms:created>
  <dcterms:modified xsi:type="dcterms:W3CDTF">2022-11-04T21:09:45Z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175605714321136</vt:lpwstr>
  </property>
</Properties>
</file>