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ULIAN\Music\TIMES-UIS-v1-Nov\DataBases\"/>
    </mc:Choice>
  </mc:AlternateContent>
  <xr:revisionPtr revIDLastSave="0" documentId="13_ncr:1_{931E5597-85B0-41DE-8DDE-F8B4B41E821E}" xr6:coauthVersionLast="47" xr6:coauthVersionMax="47" xr10:uidLastSave="{00000000-0000-0000-0000-000000000000}"/>
  <bookViews>
    <workbookView xWindow="-120" yWindow="-120" windowWidth="29040" windowHeight="15840" activeTab="1" xr2:uid="{9D32552E-AF3B-45A7-B056-DE9A4E55E1FF}"/>
  </bookViews>
  <sheets>
    <sheet name="Sheet0" sheetId="2" r:id="rId1"/>
    <sheet name="Hoja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1" i="1" l="1"/>
  <c r="J37" i="1"/>
  <c r="O37" i="1" s="1"/>
  <c r="J38" i="1"/>
  <c r="O38" i="1" s="1"/>
  <c r="J36" i="1"/>
  <c r="O36" i="1" s="1"/>
  <c r="J31" i="1"/>
  <c r="E20" i="1"/>
  <c r="E19" i="1"/>
  <c r="C19" i="1"/>
  <c r="E18" i="1"/>
  <c r="E17" i="1"/>
  <c r="C17" i="1"/>
  <c r="H31" i="1"/>
  <c r="C20" i="1"/>
  <c r="C18" i="1"/>
  <c r="O41" i="1" l="1"/>
  <c r="O44" i="1" s="1"/>
  <c r="O40" i="1"/>
  <c r="O43" i="1" s="1"/>
</calcChain>
</file>

<file path=xl/sharedStrings.xml><?xml version="1.0" encoding="utf-8"?>
<sst xmlns="http://schemas.openxmlformats.org/spreadsheetml/2006/main" count="855" uniqueCount="130">
  <si>
    <t>CO2</t>
  </si>
  <si>
    <t>CH4</t>
  </si>
  <si>
    <t>N2O</t>
  </si>
  <si>
    <t>AR5</t>
  </si>
  <si>
    <t>Gg</t>
  </si>
  <si>
    <t>g</t>
  </si>
  <si>
    <t>kt</t>
  </si>
  <si>
    <t>m3</t>
  </si>
  <si>
    <t>bl</t>
  </si>
  <si>
    <t>kbl</t>
  </si>
  <si>
    <t>boe</t>
  </si>
  <si>
    <t>TJ/kbl</t>
  </si>
  <si>
    <t>Pc</t>
  </si>
  <si>
    <t>EF ID</t>
  </si>
  <si>
    <t>IPCC Categories</t>
  </si>
  <si>
    <t>Gases</t>
  </si>
  <si>
    <t>Type of parameter</t>
  </si>
  <si>
    <t>Description</t>
  </si>
  <si>
    <t>Technologies/Practices</t>
  </si>
  <si>
    <t>Parameters/Conditions</t>
  </si>
  <si>
    <t>Region/Regional Conditions</t>
  </si>
  <si>
    <t>Abatement/Control Technologies</t>
  </si>
  <si>
    <t>Other properties</t>
  </si>
  <si>
    <t>Value</t>
  </si>
  <si>
    <t>Unit</t>
  </si>
  <si>
    <t>Equation</t>
  </si>
  <si>
    <t>IPCC Worksheet</t>
  </si>
  <si>
    <t>Source of data</t>
  </si>
  <si>
    <t>Technical reference</t>
  </si>
  <si>
    <t>Abstract in English</t>
  </si>
  <si>
    <t>Uncertainty lower</t>
  </si>
  <si>
    <t>Uncertainty upper</t>
  </si>
  <si>
    <t>Data quality</t>
  </si>
  <si>
    <t>Data quality reference</t>
  </si>
  <si>
    <t>Other info on data quality</t>
  </si>
  <si>
    <t>Comments from the data provider</t>
  </si>
  <si>
    <t>Comments from others</t>
  </si>
  <si>
    <t>Data provider</t>
  </si>
  <si>
    <t>Link</t>
  </si>
  <si>
    <t>1.B.2.a.i - Venting</t>
  </si>
  <si>
    <t>METHANE</t>
  </si>
  <si>
    <t>2006 IPCC default</t>
  </si>
  <si>
    <t>Methane emission factor for fugitive emissions from oil operations - Oil production (conventional oil, venting)</t>
  </si>
  <si>
    <t>Oil Production, Conventional Oil</t>
  </si>
  <si>
    <t>Venting</t>
  </si>
  <si>
    <t>Developed country</t>
  </si>
  <si>
    <t/>
  </si>
  <si>
    <t>Gg per 10^3 m^3 conventional oil production</t>
  </si>
  <si>
    <t>Equation 4.2.1 in Volume 2 of the 2006 IPCC Guidelines for National Greenhouse Gas Inventories</t>
  </si>
  <si>
    <t>Worksheet 1B.2 (sheet 1 of 2)</t>
  </si>
  <si>
    <t>2006 IPCC Guidelines for National Greenhouse Gas Inventories, Volume 2, Chapter 4, Table 4.2.4</t>
  </si>
  <si>
    <t>American Petroleum Institute. 2004. Compendium of Greenhouse Gas Emissions Estimation Methodologies for the Oil and Gas Industry. Washington, DC; Canadian Association of Petroleum Producers (1999). CH4 and VOC Emissions From The Canadian Upstream Oil and Gas Industry. Volumes 1 to 4. Calgary, AB; Canadian Association of Petroleum Producers (2004). A National Inventory of Greenhouse Gas (GHG), Criteria Air Contaminant (CAC) and Hydrogen Sulphide (H2S) Emissions by the Upstream Oil and Gas Industry. Volumes 1 to 5. Calgary, AB; Gas Research Institute and US Environmental Protection Agency (1996). Methane Emissions from the Natural gas Industry. Volumes 1 to 15. Chicago, IL; US EPA (1999). Methane Emissions from the U.S. Petroleum Industry. EPA Report No. EPA-600/R-99-010, p. 158, prepared by Radian International LLC for United States Environmental Protection Agency, Office of Research and Development.</t>
  </si>
  <si>
    <t>50%</t>
  </si>
  <si>
    <t>IPCC TFI TSU</t>
  </si>
  <si>
    <t>https://www.ipcc-nggip.iges.or.jp/public/2006gl/pdf/2_Volume2/V2_4_Ch4_Fugitive_Emissions.pdf</t>
  </si>
  <si>
    <t>CARBON DIOXIDE</t>
  </si>
  <si>
    <t>Carbon dioxide emission factor for fugitive emissions from oil operations - Oil production (conventional oil, venting)</t>
  </si>
  <si>
    <t>NON METHANE VOLATILE ORGANIC COMPOUNDS</t>
  </si>
  <si>
    <t>NMVOC emission factor for fugitive emissions from oil operations - Oil production (conventional oil, venting)</t>
  </si>
  <si>
    <t>Methane emission factor for fugitive emissions from oil operations - Oil production (heavy oil/cold bitumen, venting)</t>
  </si>
  <si>
    <t>Oil Production, Heavy Oil/Cold Bitumen</t>
  </si>
  <si>
    <t>Gg per 10^3 m^3 heavy oil production</t>
  </si>
  <si>
    <t>75%</t>
  </si>
  <si>
    <t>Carbon dioxide emission factor for fugitive emissions from oil operations - Oil production (heavy oil/cold bitumen, venting)</t>
  </si>
  <si>
    <t>NMVOC emission factor for fugitive emissions from oil operations - Oil production (heavy oil/cold bitumen, venting)</t>
  </si>
  <si>
    <t>Methane emission factor for fugitive emissions from oil operations - Oil production (thermal oil production, venting)</t>
  </si>
  <si>
    <t>Oil Production, Thermal Oil Production</t>
  </si>
  <si>
    <t>Gg per 10^3 m^3 thermal bitumen production</t>
  </si>
  <si>
    <t>Carbon dioxide emission factor for fugitive emissions from oil operations - Oil production (thermal oil production, venting)</t>
  </si>
  <si>
    <t>NMVOC emission factor for fugitive emissions from oil operations - Oil production (thermal oil production, venting)</t>
  </si>
  <si>
    <t>Methane emission factor for fugitive emissions from oil operations - Oil production (Default weighted total for venting)</t>
  </si>
  <si>
    <t>Oil Production</t>
  </si>
  <si>
    <t>Gg per 10^3 m^3 total oil production</t>
  </si>
  <si>
    <t>Carbon dioxide emission factor for fugitive emissions from oil operations - Oil production (Default weighted total for venting)</t>
  </si>
  <si>
    <t>NMVOC emission factor for fugitive emissions from oil operations - Oil production (Default weighted total for venting)</t>
  </si>
  <si>
    <t>Methane emission factor for fugitive emissions from oil operations - Oil transport (tanker trucks and rail cars, venting)</t>
  </si>
  <si>
    <t>Oil Transport, Tanker Trucks and Rail Cars</t>
  </si>
  <si>
    <t>Gg per 10^3 m^3 oil transported by pipeline</t>
  </si>
  <si>
    <t>Carbon dioxide emission factor for fugitive emissions from oil operations - Oil transport (tanker trucks and rail cars, venting)</t>
  </si>
  <si>
    <t>NMVOC emission factor for fugitive emissions from oil operations - Oil transport (tanker trucks and rail cars, venting)</t>
  </si>
  <si>
    <t>Unknown</t>
  </si>
  <si>
    <t>Developing country and country with economy in transition</t>
  </si>
  <si>
    <t>2006 IPCC Guidelines for National Greenhouse Gas Inventories, Volume 2, Chapter 4, Table 4.2.5</t>
  </si>
  <si>
    <t>The factors presented in this table have been determined by setting the lower limit of the range for each category equal to at least the values published in Table 4.2.4 for North America. Otherwise, all presented values have been adapted from applicable data provided in the 1996 IPCC Guidelines and from limited measurement data available from more recent unpublished studies of natural gas systems in China, Romania and Uzbekistan.</t>
  </si>
  <si>
    <t>67%</t>
  </si>
  <si>
    <t>150%</t>
  </si>
  <si>
    <t>200%</t>
  </si>
  <si>
    <t>1.B.2.a - Oil, 1.B.2.a.i - Venting, 1.B.2.a.iii.6 - Other, 1.B.2.b - Natural Gas, 1.B.2.b.i - Venting, 1.B.2.b.iii.6 - Other</t>
  </si>
  <si>
    <t>Measured</t>
  </si>
  <si>
    <t>Methane emission factor from plugged and abandoned oil and natural gas wells</t>
  </si>
  <si>
    <t>West Virginia, Eastern United States, Appalachian Basin</t>
  </si>
  <si>
    <t>Abandoned wells that have been plugged.  Those that have protective casing inside the wellbore cemented to the surface have to be vented in this state</t>
  </si>
  <si>
    <t>kg CH4 /d</t>
  </si>
  <si>
    <t>Peer-reviewed journal</t>
  </si>
  <si>
    <t>Riddick, S. N. Et al. (2019) Measuring methane emissions from abandoned and active oil and gas wells in West Virginia, Science of the Total Environment, 651, 1849-1956, https://doi.org/10.1016/j.scitotenv.2018.10.082</t>
  </si>
  <si>
    <t>Recent studies have reported methane (CH4) emissions from abandoned and active oil and gas infrastructure across the United States, where measured emissions show regional variability. To investigate similar phenomena in West Virginia, we measure and characterize emissions from abandoned and active conventional oil and gas wells. In addition, we reconcile divergent regional CH4 emissions estimates by comparing our West Virginia emissions estimates with those from other states in the United States. We find the CH4 emission factors from 112 plugged and 147 unplugged wells in West Virginia are 0.1 g CH4 h−1 and 3.2 g CH4 h−1, respectively. The highest emitting unplugged abandoned wells in WV are those most recently abandoned, with the mean emission of wells abandoned between 1993 and 2015 of 16 g CH4 h−1 compared to the mean of those abandoned before 1993 of 3 x 10-3 g CH4 h-1. Using field observations at a historic mining area as a proxy for state-wide drilling activity in the late 19th/early 20th century, we estimate the number of abandoned wells in WV at between 60000 and 760000 wells. Methane emission factors from active conventional wells were estimated at 138 g CH4 h-1. We did not find an emission pattern relating to age of wells or operator for active wells, however, the CH4 emission factor for active conventional wells was 7.5 times larger than the emission factor used by the EPA for conventional oil and gas wells. Our results suggest that well emission factors for active and abandoned wells can vary within the same geologic formation and may be affected by differences in state regulations.</t>
  </si>
  <si>
    <t>0.00888</t>
  </si>
  <si>
    <t>`EF for CH4 from plugged and abandoned oil and natural gas wells in West Virginia, USA. Not reported separately for oil and natural gas. 2019 Refinement IPCC Categories 1B2avii and 1B2bvii. Emission factors are representative of the mean of the individual emission rates of all wells sampled during the study (112 plugged and abandoned wells, or 0.2% of this type of well in West Virginia).  Scaling up to an annual emission factor, authors report 0.07 Gg CH4 / yr from this type of well in West Virginia.</t>
  </si>
  <si>
    <t>https://doi.org/10.1016/j.scitotenv.2018.10.082</t>
  </si>
  <si>
    <t>Methane emission factor from unplugged and abandoned oil and natural gas wells</t>
  </si>
  <si>
    <t>Abandoned wells not plugged according to regulation</t>
  </si>
  <si>
    <t>0.16224</t>
  </si>
  <si>
    <t>EF for CH4 from unplugged and abandoned oil and natural gas wells in West Virginia, USA. Not reported separately for oil and natural gas. 2019 Refinement IPCC Categories 1B2avii and 1B2bvii.  Emission factors are representative of the mean of the individual emission rates of all wells sampled during the study (147 unplugged and abandoned wells, or 0.02% of this type of well in West Virginia).  Scaling up to an annual emission factor, authors report 12 Gg CH4 / yr from this type of well in West Virginia.</t>
  </si>
  <si>
    <t>TJ</t>
  </si>
  <si>
    <t>PJ</t>
  </si>
  <si>
    <t>0,00072-0,00099</t>
  </si>
  <si>
    <t>0,000095-0,00013</t>
  </si>
  <si>
    <t>0,00043-0,00059</t>
  </si>
  <si>
    <t>0,017-0,023</t>
  </si>
  <si>
    <t>0,0053-0,0073</t>
  </si>
  <si>
    <t>0,0027-0,0037</t>
  </si>
  <si>
    <t>0,0035-0,0048</t>
  </si>
  <si>
    <t>0,00022-0,0003</t>
  </si>
  <si>
    <t>0,00087-0,0012</t>
  </si>
  <si>
    <t>0,0087-0,012</t>
  </si>
  <si>
    <t>0,0018-0,0025</t>
  </si>
  <si>
    <t>0,0016-0,0022</t>
  </si>
  <si>
    <t xml:space="preserve">Gg per 10^3 m^3 </t>
  </si>
  <si>
    <t>kt/PJ</t>
  </si>
  <si>
    <t>Gg/m3</t>
  </si>
  <si>
    <t>sumadas</t>
  </si>
  <si>
    <t>ponderadas</t>
  </si>
  <si>
    <t>emisiones</t>
  </si>
  <si>
    <t>FE</t>
  </si>
  <si>
    <t>Gg per 10^3 m^4</t>
  </si>
  <si>
    <t>Gg per 10^3 m^5</t>
  </si>
  <si>
    <t>Gg/m4</t>
  </si>
  <si>
    <t>Gg/m5</t>
  </si>
  <si>
    <t>Metano</t>
  </si>
  <si>
    <t>NO2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</si>
</sst>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00"/>
    <numFmt numFmtId="169" formatCode="0.000"/>
  </numFmts>
  <fonts count="4" x14ac:knownFonts="1">
    <font>
      <sz val="11"/>
      <color theme="1"/>
      <name val="Calibri"/>
      <family val="2"/>
      <scheme val="minor"/>
    </font>
    <font>
      <sz val="10"/>
      <name val="Arial"/>
    </font>
    <font>
      <b/>
      <sz val="10"/>
      <name val="Arial"/>
    </font>
    <font>
      <sz val="8"/>
      <name val="Calibri"/>
      <family val="2"/>
      <scheme val="minor"/>
    </font>
  </fonts>
  <fills count="3">
    <fill>
      <patternFill patternType="none"/>
    </fill>
    <fill>
      <patternFill patternType="gray125"/>
    </fill>
    <fill>
      <patternFill patternType="solid">
        <fgColor indexed="22"/>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11" fontId="0" fillId="0" borderId="0" xfId="0" applyNumberFormat="1"/>
    <xf numFmtId="164" fontId="0" fillId="0" borderId="0" xfId="0" applyNumberFormat="1"/>
    <xf numFmtId="0" fontId="2" fillId="2" borderId="0" xfId="1" applyFont="1" applyFill="1"/>
    <xf numFmtId="0" fontId="1" fillId="0" borderId="0" xfId="1"/>
    <xf numFmtId="169" fontId="0" fillId="0" borderId="0" xfId="0" applyNumberFormat="1"/>
    <xf numFmtId="2" fontId="0" fillId="0" borderId="0" xfId="0" applyNumberFormat="1"/>
    <xf numFmtId="165" fontId="1" fillId="0" borderId="0" xfId="1" applyNumberFormat="1"/>
    <xf numFmtId="0" fontId="1" fillId="0" borderId="0" xfId="1" applyFill="1"/>
  </cellXfs>
  <cellStyles count="2">
    <cellStyle name="Normal" xfId="0" builtinId="0"/>
    <cellStyle name="Normal 2" xfId="1" xr:uid="{CDB3B279-3E8F-4768-9CA6-DAA7680D9F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FEDB-10C3-4DD6-879E-EAFB9FDA8177}">
  <dimension ref="A1:Z35"/>
  <sheetViews>
    <sheetView workbookViewId="0">
      <selection activeCell="K11" sqref="K11:K13"/>
    </sheetView>
  </sheetViews>
  <sheetFormatPr baseColWidth="10" defaultRowHeight="12.75" x14ac:dyDescent="0.2"/>
  <cols>
    <col min="1" max="4" width="9.140625" style="4" customWidth="1"/>
    <col min="5" max="5" width="100.7109375" style="4" customWidth="1"/>
    <col min="6" max="6" width="47.42578125" style="4" customWidth="1"/>
    <col min="7" max="10" width="9.140625" style="4" customWidth="1"/>
    <col min="11" max="11" width="19.85546875" style="4" customWidth="1"/>
    <col min="12" max="12" width="45.28515625" style="4" customWidth="1"/>
    <col min="13" max="267" width="9.140625" style="4" customWidth="1"/>
    <col min="268" max="268" width="45.28515625" style="4" customWidth="1"/>
    <col min="269" max="523" width="9.140625" style="4" customWidth="1"/>
    <col min="524" max="524" width="45.28515625" style="4" customWidth="1"/>
    <col min="525" max="779" width="9.140625" style="4" customWidth="1"/>
    <col min="780" max="780" width="45.28515625" style="4" customWidth="1"/>
    <col min="781" max="1035" width="9.140625" style="4" customWidth="1"/>
    <col min="1036" max="1036" width="45.28515625" style="4" customWidth="1"/>
    <col min="1037" max="1291" width="9.140625" style="4" customWidth="1"/>
    <col min="1292" max="1292" width="45.28515625" style="4" customWidth="1"/>
    <col min="1293" max="1547" width="9.140625" style="4" customWidth="1"/>
    <col min="1548" max="1548" width="45.28515625" style="4" customWidth="1"/>
    <col min="1549" max="1803" width="9.140625" style="4" customWidth="1"/>
    <col min="1804" max="1804" width="45.28515625" style="4" customWidth="1"/>
    <col min="1805" max="2059" width="9.140625" style="4" customWidth="1"/>
    <col min="2060" max="2060" width="45.28515625" style="4" customWidth="1"/>
    <col min="2061" max="2315" width="9.140625" style="4" customWidth="1"/>
    <col min="2316" max="2316" width="45.28515625" style="4" customWidth="1"/>
    <col min="2317" max="2571" width="9.140625" style="4" customWidth="1"/>
    <col min="2572" max="2572" width="45.28515625" style="4" customWidth="1"/>
    <col min="2573" max="2827" width="9.140625" style="4" customWidth="1"/>
    <col min="2828" max="2828" width="45.28515625" style="4" customWidth="1"/>
    <col min="2829" max="3083" width="9.140625" style="4" customWidth="1"/>
    <col min="3084" max="3084" width="45.28515625" style="4" customWidth="1"/>
    <col min="3085" max="3339" width="9.140625" style="4" customWidth="1"/>
    <col min="3340" max="3340" width="45.28515625" style="4" customWidth="1"/>
    <col min="3341" max="3595" width="9.140625" style="4" customWidth="1"/>
    <col min="3596" max="3596" width="45.28515625" style="4" customWidth="1"/>
    <col min="3597" max="3851" width="9.140625" style="4" customWidth="1"/>
    <col min="3852" max="3852" width="45.28515625" style="4" customWidth="1"/>
    <col min="3853" max="4107" width="9.140625" style="4" customWidth="1"/>
    <col min="4108" max="4108" width="45.28515625" style="4" customWidth="1"/>
    <col min="4109" max="4363" width="9.140625" style="4" customWidth="1"/>
    <col min="4364" max="4364" width="45.28515625" style="4" customWidth="1"/>
    <col min="4365" max="4619" width="9.140625" style="4" customWidth="1"/>
    <col min="4620" max="4620" width="45.28515625" style="4" customWidth="1"/>
    <col min="4621" max="4875" width="9.140625" style="4" customWidth="1"/>
    <col min="4876" max="4876" width="45.28515625" style="4" customWidth="1"/>
    <col min="4877" max="5131" width="9.140625" style="4" customWidth="1"/>
    <col min="5132" max="5132" width="45.28515625" style="4" customWidth="1"/>
    <col min="5133" max="5387" width="9.140625" style="4" customWidth="1"/>
    <col min="5388" max="5388" width="45.28515625" style="4" customWidth="1"/>
    <col min="5389" max="5643" width="9.140625" style="4" customWidth="1"/>
    <col min="5644" max="5644" width="45.28515625" style="4" customWidth="1"/>
    <col min="5645" max="5899" width="9.140625" style="4" customWidth="1"/>
    <col min="5900" max="5900" width="45.28515625" style="4" customWidth="1"/>
    <col min="5901" max="6155" width="9.140625" style="4" customWidth="1"/>
    <col min="6156" max="6156" width="45.28515625" style="4" customWidth="1"/>
    <col min="6157" max="6411" width="9.140625" style="4" customWidth="1"/>
    <col min="6412" max="6412" width="45.28515625" style="4" customWidth="1"/>
    <col min="6413" max="6667" width="9.140625" style="4" customWidth="1"/>
    <col min="6668" max="6668" width="45.28515625" style="4" customWidth="1"/>
    <col min="6669" max="6923" width="9.140625" style="4" customWidth="1"/>
    <col min="6924" max="6924" width="45.28515625" style="4" customWidth="1"/>
    <col min="6925" max="7179" width="9.140625" style="4" customWidth="1"/>
    <col min="7180" max="7180" width="45.28515625" style="4" customWidth="1"/>
    <col min="7181" max="7435" width="9.140625" style="4" customWidth="1"/>
    <col min="7436" max="7436" width="45.28515625" style="4" customWidth="1"/>
    <col min="7437" max="7691" width="9.140625" style="4" customWidth="1"/>
    <col min="7692" max="7692" width="45.28515625" style="4" customWidth="1"/>
    <col min="7693" max="7947" width="9.140625" style="4" customWidth="1"/>
    <col min="7948" max="7948" width="45.28515625" style="4" customWidth="1"/>
    <col min="7949" max="8203" width="9.140625" style="4" customWidth="1"/>
    <col min="8204" max="8204" width="45.28515625" style="4" customWidth="1"/>
    <col min="8205" max="8459" width="9.140625" style="4" customWidth="1"/>
    <col min="8460" max="8460" width="45.28515625" style="4" customWidth="1"/>
    <col min="8461" max="8715" width="9.140625" style="4" customWidth="1"/>
    <col min="8716" max="8716" width="45.28515625" style="4" customWidth="1"/>
    <col min="8717" max="8971" width="9.140625" style="4" customWidth="1"/>
    <col min="8972" max="8972" width="45.28515625" style="4" customWidth="1"/>
    <col min="8973" max="9227" width="9.140625" style="4" customWidth="1"/>
    <col min="9228" max="9228" width="45.28515625" style="4" customWidth="1"/>
    <col min="9229" max="9483" width="9.140625" style="4" customWidth="1"/>
    <col min="9484" max="9484" width="45.28515625" style="4" customWidth="1"/>
    <col min="9485" max="9739" width="9.140625" style="4" customWidth="1"/>
    <col min="9740" max="9740" width="45.28515625" style="4" customWidth="1"/>
    <col min="9741" max="9995" width="9.140625" style="4" customWidth="1"/>
    <col min="9996" max="9996" width="45.28515625" style="4" customWidth="1"/>
    <col min="9997" max="10251" width="9.140625" style="4" customWidth="1"/>
    <col min="10252" max="10252" width="45.28515625" style="4" customWidth="1"/>
    <col min="10253" max="10507" width="9.140625" style="4" customWidth="1"/>
    <col min="10508" max="10508" width="45.28515625" style="4" customWidth="1"/>
    <col min="10509" max="10763" width="9.140625" style="4" customWidth="1"/>
    <col min="10764" max="10764" width="45.28515625" style="4" customWidth="1"/>
    <col min="10765" max="11019" width="9.140625" style="4" customWidth="1"/>
    <col min="11020" max="11020" width="45.28515625" style="4" customWidth="1"/>
    <col min="11021" max="11275" width="9.140625" style="4" customWidth="1"/>
    <col min="11276" max="11276" width="45.28515625" style="4" customWidth="1"/>
    <col min="11277" max="11531" width="9.140625" style="4" customWidth="1"/>
    <col min="11532" max="11532" width="45.28515625" style="4" customWidth="1"/>
    <col min="11533" max="11787" width="9.140625" style="4" customWidth="1"/>
    <col min="11788" max="11788" width="45.28515625" style="4" customWidth="1"/>
    <col min="11789" max="12043" width="9.140625" style="4" customWidth="1"/>
    <col min="12044" max="12044" width="45.28515625" style="4" customWidth="1"/>
    <col min="12045" max="12299" width="9.140625" style="4" customWidth="1"/>
    <col min="12300" max="12300" width="45.28515625" style="4" customWidth="1"/>
    <col min="12301" max="12555" width="9.140625" style="4" customWidth="1"/>
    <col min="12556" max="12556" width="45.28515625" style="4" customWidth="1"/>
    <col min="12557" max="12811" width="9.140625" style="4" customWidth="1"/>
    <col min="12812" max="12812" width="45.28515625" style="4" customWidth="1"/>
    <col min="12813" max="13067" width="9.140625" style="4" customWidth="1"/>
    <col min="13068" max="13068" width="45.28515625" style="4" customWidth="1"/>
    <col min="13069" max="13323" width="9.140625" style="4" customWidth="1"/>
    <col min="13324" max="13324" width="45.28515625" style="4" customWidth="1"/>
    <col min="13325" max="13579" width="9.140625" style="4" customWidth="1"/>
    <col min="13580" max="13580" width="45.28515625" style="4" customWidth="1"/>
    <col min="13581" max="13835" width="9.140625" style="4" customWidth="1"/>
    <col min="13836" max="13836" width="45.28515625" style="4" customWidth="1"/>
    <col min="13837" max="14091" width="9.140625" style="4" customWidth="1"/>
    <col min="14092" max="14092" width="45.28515625" style="4" customWidth="1"/>
    <col min="14093" max="14347" width="9.140625" style="4" customWidth="1"/>
    <col min="14348" max="14348" width="45.28515625" style="4" customWidth="1"/>
    <col min="14349" max="14603" width="9.140625" style="4" customWidth="1"/>
    <col min="14604" max="14604" width="45.28515625" style="4" customWidth="1"/>
    <col min="14605" max="14859" width="9.140625" style="4" customWidth="1"/>
    <col min="14860" max="14860" width="45.28515625" style="4" customWidth="1"/>
    <col min="14861" max="15115" width="9.140625" style="4" customWidth="1"/>
    <col min="15116" max="15116" width="45.28515625" style="4" customWidth="1"/>
    <col min="15117" max="15371" width="9.140625" style="4" customWidth="1"/>
    <col min="15372" max="15372" width="45.28515625" style="4" customWidth="1"/>
    <col min="15373" max="15627" width="9.140625" style="4" customWidth="1"/>
    <col min="15628" max="15628" width="45.28515625" style="4" customWidth="1"/>
    <col min="15629" max="15883" width="9.140625" style="4" customWidth="1"/>
    <col min="15884" max="15884" width="45.28515625" style="4" customWidth="1"/>
    <col min="15885" max="16139" width="9.140625" style="4" customWidth="1"/>
    <col min="16140" max="16140" width="45.28515625" style="4" customWidth="1"/>
    <col min="16141" max="16384" width="9.140625" style="4" customWidth="1"/>
  </cols>
  <sheetData>
    <row r="1" spans="1:26" x14ac:dyDescent="0.2">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row>
    <row r="2" spans="1:26" x14ac:dyDescent="0.2">
      <c r="A2" s="4">
        <v>124687</v>
      </c>
      <c r="B2" s="4" t="s">
        <v>39</v>
      </c>
      <c r="C2" s="4" t="s">
        <v>40</v>
      </c>
      <c r="D2" s="4" t="s">
        <v>41</v>
      </c>
      <c r="E2" s="4" t="s">
        <v>42</v>
      </c>
      <c r="F2" s="4" t="s">
        <v>43</v>
      </c>
      <c r="G2" s="4" t="s">
        <v>44</v>
      </c>
      <c r="H2" s="4" t="s">
        <v>45</v>
      </c>
      <c r="I2" s="4" t="s">
        <v>46</v>
      </c>
      <c r="J2" s="4" t="s">
        <v>46</v>
      </c>
      <c r="K2" s="7">
        <v>7.2000000000000005E-4</v>
      </c>
      <c r="L2" s="4" t="s">
        <v>47</v>
      </c>
      <c r="M2" s="4" t="s">
        <v>48</v>
      </c>
      <c r="N2" s="4" t="s">
        <v>49</v>
      </c>
      <c r="O2" s="4" t="s">
        <v>50</v>
      </c>
      <c r="P2" s="4" t="s">
        <v>51</v>
      </c>
      <c r="Q2" s="4" t="s">
        <v>46</v>
      </c>
      <c r="R2" s="4" t="s">
        <v>52</v>
      </c>
      <c r="S2" s="4" t="s">
        <v>52</v>
      </c>
      <c r="T2" s="4" t="s">
        <v>46</v>
      </c>
      <c r="U2" s="4" t="s">
        <v>46</v>
      </c>
      <c r="V2" s="4" t="s">
        <v>46</v>
      </c>
      <c r="W2" s="4" t="s">
        <v>46</v>
      </c>
      <c r="X2" s="4" t="s">
        <v>46</v>
      </c>
      <c r="Y2" s="4" t="s">
        <v>53</v>
      </c>
      <c r="Z2" s="4" t="s">
        <v>54</v>
      </c>
    </row>
    <row r="3" spans="1:26" x14ac:dyDescent="0.2">
      <c r="A3" s="4">
        <v>124688</v>
      </c>
      <c r="B3" s="4" t="s">
        <v>39</v>
      </c>
      <c r="C3" s="4" t="s">
        <v>55</v>
      </c>
      <c r="D3" s="4" t="s">
        <v>41</v>
      </c>
      <c r="E3" s="4" t="s">
        <v>56</v>
      </c>
      <c r="F3" s="4" t="s">
        <v>43</v>
      </c>
      <c r="G3" s="4" t="s">
        <v>44</v>
      </c>
      <c r="H3" s="4" t="s">
        <v>45</v>
      </c>
      <c r="I3" s="4" t="s">
        <v>46</v>
      </c>
      <c r="J3" s="4" t="s">
        <v>46</v>
      </c>
      <c r="K3" s="7">
        <v>9.5000000000000005E-5</v>
      </c>
      <c r="L3" s="4" t="s">
        <v>47</v>
      </c>
      <c r="M3" s="4" t="s">
        <v>48</v>
      </c>
      <c r="N3" s="4" t="s">
        <v>49</v>
      </c>
      <c r="O3" s="4" t="s">
        <v>50</v>
      </c>
      <c r="P3" s="4" t="s">
        <v>51</v>
      </c>
      <c r="Q3" s="4" t="s">
        <v>46</v>
      </c>
      <c r="R3" s="4" t="s">
        <v>52</v>
      </c>
      <c r="S3" s="4" t="s">
        <v>52</v>
      </c>
      <c r="T3" s="4" t="s">
        <v>46</v>
      </c>
      <c r="U3" s="4" t="s">
        <v>46</v>
      </c>
      <c r="V3" s="4" t="s">
        <v>46</v>
      </c>
      <c r="W3" s="4" t="s">
        <v>46</v>
      </c>
      <c r="X3" s="4" t="s">
        <v>46</v>
      </c>
      <c r="Y3" s="4" t="s">
        <v>53</v>
      </c>
      <c r="Z3" s="4" t="s">
        <v>54</v>
      </c>
    </row>
    <row r="4" spans="1:26" x14ac:dyDescent="0.2">
      <c r="A4" s="4">
        <v>124689</v>
      </c>
      <c r="B4" s="4" t="s">
        <v>39</v>
      </c>
      <c r="C4" s="4" t="s">
        <v>57</v>
      </c>
      <c r="D4" s="4" t="s">
        <v>41</v>
      </c>
      <c r="E4" s="4" t="s">
        <v>58</v>
      </c>
      <c r="F4" s="4" t="s">
        <v>43</v>
      </c>
      <c r="G4" s="4" t="s">
        <v>44</v>
      </c>
      <c r="H4" s="4" t="s">
        <v>45</v>
      </c>
      <c r="I4" s="4" t="s">
        <v>46</v>
      </c>
      <c r="J4" s="4" t="s">
        <v>46</v>
      </c>
      <c r="K4" s="7">
        <v>4.2999999999999999E-4</v>
      </c>
      <c r="L4" s="4" t="s">
        <v>47</v>
      </c>
      <c r="M4" s="4" t="s">
        <v>48</v>
      </c>
      <c r="N4" s="4" t="s">
        <v>49</v>
      </c>
      <c r="O4" s="4" t="s">
        <v>50</v>
      </c>
      <c r="P4" s="4" t="s">
        <v>51</v>
      </c>
      <c r="Q4" s="4" t="s">
        <v>46</v>
      </c>
      <c r="R4" s="4" t="s">
        <v>52</v>
      </c>
      <c r="S4" s="4" t="s">
        <v>52</v>
      </c>
      <c r="T4" s="4" t="s">
        <v>46</v>
      </c>
      <c r="U4" s="4" t="s">
        <v>46</v>
      </c>
      <c r="V4" s="4" t="s">
        <v>46</v>
      </c>
      <c r="W4" s="4" t="s">
        <v>46</v>
      </c>
      <c r="X4" s="4" t="s">
        <v>46</v>
      </c>
      <c r="Y4" s="4" t="s">
        <v>53</v>
      </c>
      <c r="Z4" s="4" t="s">
        <v>54</v>
      </c>
    </row>
    <row r="5" spans="1:26" x14ac:dyDescent="0.2">
      <c r="A5" s="4">
        <v>124697</v>
      </c>
      <c r="B5" s="4" t="s">
        <v>39</v>
      </c>
      <c r="C5" s="4" t="s">
        <v>40</v>
      </c>
      <c r="D5" s="4" t="s">
        <v>41</v>
      </c>
      <c r="E5" s="4" t="s">
        <v>59</v>
      </c>
      <c r="F5" s="4" t="s">
        <v>60</v>
      </c>
      <c r="G5" s="4" t="s">
        <v>44</v>
      </c>
      <c r="H5" s="4" t="s">
        <v>45</v>
      </c>
      <c r="I5" s="4" t="s">
        <v>46</v>
      </c>
      <c r="J5" s="4" t="s">
        <v>46</v>
      </c>
      <c r="K5" s="7">
        <v>1.7000000000000001E-2</v>
      </c>
      <c r="L5" s="4" t="s">
        <v>61</v>
      </c>
      <c r="M5" s="4" t="s">
        <v>48</v>
      </c>
      <c r="N5" s="4" t="s">
        <v>49</v>
      </c>
      <c r="O5" s="4" t="s">
        <v>50</v>
      </c>
      <c r="P5" s="4" t="s">
        <v>51</v>
      </c>
      <c r="Q5" s="4" t="s">
        <v>46</v>
      </c>
      <c r="R5" s="4" t="s">
        <v>62</v>
      </c>
      <c r="S5" s="4" t="s">
        <v>62</v>
      </c>
      <c r="T5" s="4" t="s">
        <v>46</v>
      </c>
      <c r="U5" s="4" t="s">
        <v>46</v>
      </c>
      <c r="V5" s="4" t="s">
        <v>46</v>
      </c>
      <c r="W5" s="4" t="s">
        <v>46</v>
      </c>
      <c r="X5" s="4" t="s">
        <v>46</v>
      </c>
      <c r="Y5" s="4" t="s">
        <v>53</v>
      </c>
      <c r="Z5" s="4" t="s">
        <v>54</v>
      </c>
    </row>
    <row r="6" spans="1:26" x14ac:dyDescent="0.2">
      <c r="A6" s="4">
        <v>124698</v>
      </c>
      <c r="B6" s="4" t="s">
        <v>39</v>
      </c>
      <c r="C6" s="4" t="s">
        <v>55</v>
      </c>
      <c r="D6" s="4" t="s">
        <v>41</v>
      </c>
      <c r="E6" s="4" t="s">
        <v>63</v>
      </c>
      <c r="F6" s="4" t="s">
        <v>60</v>
      </c>
      <c r="G6" s="4" t="s">
        <v>44</v>
      </c>
      <c r="H6" s="4" t="s">
        <v>45</v>
      </c>
      <c r="I6" s="4" t="s">
        <v>46</v>
      </c>
      <c r="J6" s="4" t="s">
        <v>46</v>
      </c>
      <c r="K6" s="7">
        <v>5.3E-3</v>
      </c>
      <c r="L6" s="4" t="s">
        <v>61</v>
      </c>
      <c r="M6" s="4" t="s">
        <v>48</v>
      </c>
      <c r="N6" s="4" t="s">
        <v>49</v>
      </c>
      <c r="O6" s="4" t="s">
        <v>50</v>
      </c>
      <c r="P6" s="4" t="s">
        <v>51</v>
      </c>
      <c r="Q6" s="4" t="s">
        <v>46</v>
      </c>
      <c r="R6" s="4" t="s">
        <v>62</v>
      </c>
      <c r="S6" s="4" t="s">
        <v>62</v>
      </c>
      <c r="T6" s="4" t="s">
        <v>46</v>
      </c>
      <c r="U6" s="4" t="s">
        <v>46</v>
      </c>
      <c r="V6" s="4" t="s">
        <v>46</v>
      </c>
      <c r="W6" s="4" t="s">
        <v>46</v>
      </c>
      <c r="X6" s="4" t="s">
        <v>46</v>
      </c>
      <c r="Y6" s="4" t="s">
        <v>53</v>
      </c>
      <c r="Z6" s="4" t="s">
        <v>54</v>
      </c>
    </row>
    <row r="7" spans="1:26" x14ac:dyDescent="0.2">
      <c r="A7" s="4">
        <v>124699</v>
      </c>
      <c r="B7" s="4" t="s">
        <v>39</v>
      </c>
      <c r="C7" s="4" t="s">
        <v>57</v>
      </c>
      <c r="D7" s="4" t="s">
        <v>41</v>
      </c>
      <c r="E7" s="4" t="s">
        <v>64</v>
      </c>
      <c r="F7" s="4" t="s">
        <v>60</v>
      </c>
      <c r="G7" s="4" t="s">
        <v>44</v>
      </c>
      <c r="H7" s="4" t="s">
        <v>45</v>
      </c>
      <c r="I7" s="4" t="s">
        <v>46</v>
      </c>
      <c r="J7" s="4" t="s">
        <v>46</v>
      </c>
      <c r="K7" s="7">
        <v>2.7000000000000001E-3</v>
      </c>
      <c r="L7" s="4" t="s">
        <v>61</v>
      </c>
      <c r="M7" s="4" t="s">
        <v>48</v>
      </c>
      <c r="N7" s="4" t="s">
        <v>49</v>
      </c>
      <c r="O7" s="4" t="s">
        <v>50</v>
      </c>
      <c r="P7" s="4" t="s">
        <v>51</v>
      </c>
      <c r="Q7" s="4" t="s">
        <v>46</v>
      </c>
      <c r="R7" s="4" t="s">
        <v>62</v>
      </c>
      <c r="S7" s="4" t="s">
        <v>62</v>
      </c>
      <c r="T7" s="4" t="s">
        <v>46</v>
      </c>
      <c r="U7" s="4" t="s">
        <v>46</v>
      </c>
      <c r="V7" s="4" t="s">
        <v>46</v>
      </c>
      <c r="W7" s="4" t="s">
        <v>46</v>
      </c>
      <c r="X7" s="4" t="s">
        <v>46</v>
      </c>
      <c r="Y7" s="4" t="s">
        <v>53</v>
      </c>
      <c r="Z7" s="4" t="s">
        <v>54</v>
      </c>
    </row>
    <row r="8" spans="1:26" x14ac:dyDescent="0.2">
      <c r="A8" s="4">
        <v>124707</v>
      </c>
      <c r="B8" s="4" t="s">
        <v>39</v>
      </c>
      <c r="C8" s="4" t="s">
        <v>40</v>
      </c>
      <c r="D8" s="4" t="s">
        <v>41</v>
      </c>
      <c r="E8" s="4" t="s">
        <v>65</v>
      </c>
      <c r="F8" s="4" t="s">
        <v>66</v>
      </c>
      <c r="G8" s="4" t="s">
        <v>44</v>
      </c>
      <c r="H8" s="4" t="s">
        <v>45</v>
      </c>
      <c r="I8" s="4" t="s">
        <v>46</v>
      </c>
      <c r="J8" s="4" t="s">
        <v>46</v>
      </c>
      <c r="K8" s="7">
        <v>3.5000000000000001E-3</v>
      </c>
      <c r="L8" s="4" t="s">
        <v>67</v>
      </c>
      <c r="M8" s="4" t="s">
        <v>48</v>
      </c>
      <c r="N8" s="4" t="s">
        <v>49</v>
      </c>
      <c r="O8" s="4" t="s">
        <v>50</v>
      </c>
      <c r="P8" s="4" t="s">
        <v>51</v>
      </c>
      <c r="Q8" s="4" t="s">
        <v>46</v>
      </c>
      <c r="R8" s="4" t="s">
        <v>52</v>
      </c>
      <c r="S8" s="4" t="s">
        <v>52</v>
      </c>
      <c r="T8" s="4" t="s">
        <v>46</v>
      </c>
      <c r="U8" s="4" t="s">
        <v>46</v>
      </c>
      <c r="V8" s="4" t="s">
        <v>46</v>
      </c>
      <c r="W8" s="4" t="s">
        <v>46</v>
      </c>
      <c r="X8" s="4" t="s">
        <v>46</v>
      </c>
      <c r="Y8" s="4" t="s">
        <v>53</v>
      </c>
      <c r="Z8" s="4" t="s">
        <v>54</v>
      </c>
    </row>
    <row r="9" spans="1:26" x14ac:dyDescent="0.2">
      <c r="A9" s="4">
        <v>124708</v>
      </c>
      <c r="B9" s="4" t="s">
        <v>39</v>
      </c>
      <c r="C9" s="4" t="s">
        <v>55</v>
      </c>
      <c r="D9" s="4" t="s">
        <v>41</v>
      </c>
      <c r="E9" s="4" t="s">
        <v>68</v>
      </c>
      <c r="F9" s="4" t="s">
        <v>66</v>
      </c>
      <c r="G9" s="4" t="s">
        <v>44</v>
      </c>
      <c r="H9" s="4" t="s">
        <v>45</v>
      </c>
      <c r="I9" s="4" t="s">
        <v>46</v>
      </c>
      <c r="J9" s="4" t="s">
        <v>46</v>
      </c>
      <c r="K9" s="7">
        <v>2.2000000000000001E-4</v>
      </c>
      <c r="L9" s="4" t="s">
        <v>67</v>
      </c>
      <c r="M9" s="4" t="s">
        <v>48</v>
      </c>
      <c r="N9" s="4" t="s">
        <v>49</v>
      </c>
      <c r="O9" s="4" t="s">
        <v>50</v>
      </c>
      <c r="P9" s="4" t="s">
        <v>51</v>
      </c>
      <c r="Q9" s="4" t="s">
        <v>46</v>
      </c>
      <c r="R9" s="4" t="s">
        <v>52</v>
      </c>
      <c r="S9" s="4" t="s">
        <v>52</v>
      </c>
      <c r="T9" s="4" t="s">
        <v>46</v>
      </c>
      <c r="U9" s="4" t="s">
        <v>46</v>
      </c>
      <c r="V9" s="4" t="s">
        <v>46</v>
      </c>
      <c r="W9" s="4" t="s">
        <v>46</v>
      </c>
      <c r="X9" s="4" t="s">
        <v>46</v>
      </c>
      <c r="Y9" s="4" t="s">
        <v>53</v>
      </c>
      <c r="Z9" s="4" t="s">
        <v>54</v>
      </c>
    </row>
    <row r="10" spans="1:26" x14ac:dyDescent="0.2">
      <c r="A10" s="4">
        <v>124709</v>
      </c>
      <c r="B10" s="4" t="s">
        <v>39</v>
      </c>
      <c r="C10" s="4" t="s">
        <v>57</v>
      </c>
      <c r="D10" s="4" t="s">
        <v>41</v>
      </c>
      <c r="E10" s="4" t="s">
        <v>69</v>
      </c>
      <c r="F10" s="4" t="s">
        <v>66</v>
      </c>
      <c r="G10" s="4" t="s">
        <v>44</v>
      </c>
      <c r="H10" s="4" t="s">
        <v>45</v>
      </c>
      <c r="I10" s="4" t="s">
        <v>46</v>
      </c>
      <c r="J10" s="4" t="s">
        <v>46</v>
      </c>
      <c r="K10" s="7">
        <v>8.7000000000000001E-4</v>
      </c>
      <c r="L10" s="4" t="s">
        <v>67</v>
      </c>
      <c r="M10" s="4" t="s">
        <v>48</v>
      </c>
      <c r="N10" s="4" t="s">
        <v>49</v>
      </c>
      <c r="O10" s="4" t="s">
        <v>50</v>
      </c>
      <c r="P10" s="4" t="s">
        <v>51</v>
      </c>
      <c r="Q10" s="4" t="s">
        <v>46</v>
      </c>
      <c r="R10" s="4" t="s">
        <v>52</v>
      </c>
      <c r="S10" s="4" t="s">
        <v>52</v>
      </c>
      <c r="T10" s="4" t="s">
        <v>46</v>
      </c>
      <c r="U10" s="4" t="s">
        <v>46</v>
      </c>
      <c r="V10" s="4" t="s">
        <v>46</v>
      </c>
      <c r="W10" s="4" t="s">
        <v>46</v>
      </c>
      <c r="X10" s="4" t="s">
        <v>46</v>
      </c>
      <c r="Y10" s="4" t="s">
        <v>53</v>
      </c>
      <c r="Z10" s="4" t="s">
        <v>54</v>
      </c>
    </row>
    <row r="11" spans="1:26" x14ac:dyDescent="0.2">
      <c r="A11" s="4">
        <v>124719</v>
      </c>
      <c r="B11" s="4" t="s">
        <v>39</v>
      </c>
      <c r="C11" s="4" t="s">
        <v>40</v>
      </c>
      <c r="D11" s="4" t="s">
        <v>41</v>
      </c>
      <c r="E11" s="4" t="s">
        <v>70</v>
      </c>
      <c r="F11" s="4" t="s">
        <v>71</v>
      </c>
      <c r="G11" s="4" t="s">
        <v>44</v>
      </c>
      <c r="H11" s="4" t="s">
        <v>45</v>
      </c>
      <c r="I11" s="4" t="s">
        <v>46</v>
      </c>
      <c r="J11" s="4" t="s">
        <v>46</v>
      </c>
      <c r="K11" s="7">
        <v>8.6999999999999994E-3</v>
      </c>
      <c r="L11" s="4" t="s">
        <v>72</v>
      </c>
      <c r="M11" s="4" t="s">
        <v>48</v>
      </c>
      <c r="N11" s="4" t="s">
        <v>49</v>
      </c>
      <c r="O11" s="4" t="s">
        <v>50</v>
      </c>
      <c r="P11" s="4" t="s">
        <v>51</v>
      </c>
      <c r="Q11" s="4" t="s">
        <v>46</v>
      </c>
      <c r="R11" s="4" t="s">
        <v>62</v>
      </c>
      <c r="S11" s="4" t="s">
        <v>62</v>
      </c>
      <c r="T11" s="4" t="s">
        <v>46</v>
      </c>
      <c r="U11" s="4" t="s">
        <v>46</v>
      </c>
      <c r="V11" s="4" t="s">
        <v>46</v>
      </c>
      <c r="W11" s="4" t="s">
        <v>46</v>
      </c>
      <c r="X11" s="4" t="s">
        <v>46</v>
      </c>
      <c r="Y11" s="4" t="s">
        <v>53</v>
      </c>
      <c r="Z11" s="4" t="s">
        <v>54</v>
      </c>
    </row>
    <row r="12" spans="1:26" x14ac:dyDescent="0.2">
      <c r="A12" s="4">
        <v>124720</v>
      </c>
      <c r="B12" s="4" t="s">
        <v>39</v>
      </c>
      <c r="C12" s="4" t="s">
        <v>55</v>
      </c>
      <c r="D12" s="4" t="s">
        <v>41</v>
      </c>
      <c r="E12" s="4" t="s">
        <v>73</v>
      </c>
      <c r="F12" s="4" t="s">
        <v>71</v>
      </c>
      <c r="G12" s="4" t="s">
        <v>44</v>
      </c>
      <c r="H12" s="4" t="s">
        <v>45</v>
      </c>
      <c r="I12" s="4" t="s">
        <v>46</v>
      </c>
      <c r="J12" s="4" t="s">
        <v>46</v>
      </c>
      <c r="K12" s="7">
        <v>1.8E-3</v>
      </c>
      <c r="L12" s="4" t="s">
        <v>72</v>
      </c>
      <c r="M12" s="4" t="s">
        <v>48</v>
      </c>
      <c r="N12" s="4" t="s">
        <v>49</v>
      </c>
      <c r="O12" s="4" t="s">
        <v>50</v>
      </c>
      <c r="P12" s="4" t="s">
        <v>51</v>
      </c>
      <c r="Q12" s="4" t="s">
        <v>46</v>
      </c>
      <c r="R12" s="4" t="s">
        <v>62</v>
      </c>
      <c r="S12" s="4" t="s">
        <v>62</v>
      </c>
      <c r="T12" s="4" t="s">
        <v>46</v>
      </c>
      <c r="U12" s="4" t="s">
        <v>46</v>
      </c>
      <c r="V12" s="4" t="s">
        <v>46</v>
      </c>
      <c r="W12" s="4" t="s">
        <v>46</v>
      </c>
      <c r="X12" s="4" t="s">
        <v>46</v>
      </c>
      <c r="Y12" s="4" t="s">
        <v>53</v>
      </c>
      <c r="Z12" s="4" t="s">
        <v>54</v>
      </c>
    </row>
    <row r="13" spans="1:26" x14ac:dyDescent="0.2">
      <c r="A13" s="4">
        <v>124721</v>
      </c>
      <c r="B13" s="4" t="s">
        <v>39</v>
      </c>
      <c r="C13" s="4" t="s">
        <v>57</v>
      </c>
      <c r="D13" s="4" t="s">
        <v>41</v>
      </c>
      <c r="E13" s="4" t="s">
        <v>74</v>
      </c>
      <c r="F13" s="4" t="s">
        <v>71</v>
      </c>
      <c r="G13" s="4" t="s">
        <v>44</v>
      </c>
      <c r="H13" s="4" t="s">
        <v>45</v>
      </c>
      <c r="I13" s="4" t="s">
        <v>46</v>
      </c>
      <c r="J13" s="4" t="s">
        <v>46</v>
      </c>
      <c r="K13" s="7">
        <v>1.6000000000000001E-3</v>
      </c>
      <c r="L13" s="4" t="s">
        <v>72</v>
      </c>
      <c r="M13" s="4" t="s">
        <v>48</v>
      </c>
      <c r="N13" s="4" t="s">
        <v>49</v>
      </c>
      <c r="O13" s="4" t="s">
        <v>50</v>
      </c>
      <c r="P13" s="4" t="s">
        <v>51</v>
      </c>
      <c r="Q13" s="4" t="s">
        <v>46</v>
      </c>
      <c r="R13" s="4" t="s">
        <v>62</v>
      </c>
      <c r="S13" s="4" t="s">
        <v>62</v>
      </c>
      <c r="T13" s="4" t="s">
        <v>46</v>
      </c>
      <c r="U13" s="4" t="s">
        <v>46</v>
      </c>
      <c r="V13" s="4" t="s">
        <v>46</v>
      </c>
      <c r="W13" s="4" t="s">
        <v>46</v>
      </c>
      <c r="X13" s="4" t="s">
        <v>46</v>
      </c>
      <c r="Y13" s="4" t="s">
        <v>53</v>
      </c>
      <c r="Z13" s="4" t="s">
        <v>54</v>
      </c>
    </row>
    <row r="14" spans="1:26" x14ac:dyDescent="0.2">
      <c r="A14" s="4">
        <v>124729</v>
      </c>
      <c r="B14" s="4" t="s">
        <v>39</v>
      </c>
      <c r="C14" s="4" t="s">
        <v>40</v>
      </c>
      <c r="D14" s="4" t="s">
        <v>41</v>
      </c>
      <c r="E14" s="4" t="s">
        <v>75</v>
      </c>
      <c r="F14" s="4" t="s">
        <v>76</v>
      </c>
      <c r="G14" s="4" t="s">
        <v>44</v>
      </c>
      <c r="H14" s="4" t="s">
        <v>45</v>
      </c>
      <c r="I14" s="4" t="s">
        <v>46</v>
      </c>
      <c r="J14" s="4" t="s">
        <v>46</v>
      </c>
      <c r="K14" s="7">
        <v>2.5000000000000001E-5</v>
      </c>
      <c r="L14" s="4" t="s">
        <v>77</v>
      </c>
      <c r="M14" s="4" t="s">
        <v>48</v>
      </c>
      <c r="N14" s="4" t="s">
        <v>49</v>
      </c>
      <c r="O14" s="4" t="s">
        <v>50</v>
      </c>
      <c r="P14" s="4" t="s">
        <v>51</v>
      </c>
      <c r="Q14" s="4" t="s">
        <v>46</v>
      </c>
      <c r="R14" s="4" t="s">
        <v>52</v>
      </c>
      <c r="S14" s="4" t="s">
        <v>52</v>
      </c>
      <c r="T14" s="4" t="s">
        <v>46</v>
      </c>
      <c r="U14" s="4" t="s">
        <v>46</v>
      </c>
      <c r="V14" s="4" t="s">
        <v>46</v>
      </c>
      <c r="W14" s="4" t="s">
        <v>46</v>
      </c>
      <c r="X14" s="4" t="s">
        <v>46</v>
      </c>
      <c r="Y14" s="4" t="s">
        <v>53</v>
      </c>
      <c r="Z14" s="4" t="s">
        <v>54</v>
      </c>
    </row>
    <row r="15" spans="1:26" x14ac:dyDescent="0.2">
      <c r="A15" s="4">
        <v>124730</v>
      </c>
      <c r="B15" s="4" t="s">
        <v>39</v>
      </c>
      <c r="C15" s="4" t="s">
        <v>55</v>
      </c>
      <c r="D15" s="4" t="s">
        <v>41</v>
      </c>
      <c r="E15" s="4" t="s">
        <v>78</v>
      </c>
      <c r="F15" s="4" t="s">
        <v>76</v>
      </c>
      <c r="G15" s="4" t="s">
        <v>44</v>
      </c>
      <c r="H15" s="4" t="s">
        <v>45</v>
      </c>
      <c r="I15" s="4" t="s">
        <v>46</v>
      </c>
      <c r="J15" s="4" t="s">
        <v>46</v>
      </c>
      <c r="K15" s="7">
        <v>2.3E-6</v>
      </c>
      <c r="L15" s="4" t="s">
        <v>77</v>
      </c>
      <c r="M15" s="4" t="s">
        <v>48</v>
      </c>
      <c r="N15" s="4" t="s">
        <v>49</v>
      </c>
      <c r="O15" s="4" t="s">
        <v>50</v>
      </c>
      <c r="P15" s="4" t="s">
        <v>51</v>
      </c>
      <c r="Q15" s="4" t="s">
        <v>46</v>
      </c>
      <c r="R15" s="4" t="s">
        <v>52</v>
      </c>
      <c r="S15" s="4" t="s">
        <v>52</v>
      </c>
      <c r="T15" s="4" t="s">
        <v>46</v>
      </c>
      <c r="U15" s="4" t="s">
        <v>46</v>
      </c>
      <c r="V15" s="4" t="s">
        <v>46</v>
      </c>
      <c r="W15" s="4" t="s">
        <v>46</v>
      </c>
      <c r="X15" s="4" t="s">
        <v>46</v>
      </c>
      <c r="Y15" s="4" t="s">
        <v>53</v>
      </c>
      <c r="Z15" s="4" t="s">
        <v>54</v>
      </c>
    </row>
    <row r="16" spans="1:26" x14ac:dyDescent="0.2">
      <c r="A16" s="4">
        <v>124731</v>
      </c>
      <c r="B16" s="4" t="s">
        <v>39</v>
      </c>
      <c r="C16" s="4" t="s">
        <v>57</v>
      </c>
      <c r="D16" s="4" t="s">
        <v>41</v>
      </c>
      <c r="E16" s="4" t="s">
        <v>79</v>
      </c>
      <c r="F16" s="4" t="s">
        <v>76</v>
      </c>
      <c r="G16" s="4" t="s">
        <v>44</v>
      </c>
      <c r="H16" s="4" t="s">
        <v>45</v>
      </c>
      <c r="I16" s="4" t="s">
        <v>46</v>
      </c>
      <c r="J16" s="4" t="s">
        <v>46</v>
      </c>
      <c r="K16" s="7">
        <v>2.5000000000000001E-4</v>
      </c>
      <c r="L16" s="4" t="s">
        <v>77</v>
      </c>
      <c r="M16" s="4" t="s">
        <v>48</v>
      </c>
      <c r="N16" s="4" t="s">
        <v>49</v>
      </c>
      <c r="O16" s="4" t="s">
        <v>50</v>
      </c>
      <c r="P16" s="4" t="s">
        <v>51</v>
      </c>
      <c r="Q16" s="4" t="s">
        <v>46</v>
      </c>
      <c r="R16" s="4" t="s">
        <v>80</v>
      </c>
      <c r="S16" s="4" t="s">
        <v>80</v>
      </c>
      <c r="T16" s="4" t="s">
        <v>46</v>
      </c>
      <c r="U16" s="4" t="s">
        <v>46</v>
      </c>
      <c r="V16" s="4" t="s">
        <v>46</v>
      </c>
      <c r="W16" s="4" t="s">
        <v>46</v>
      </c>
      <c r="X16" s="4" t="s">
        <v>46</v>
      </c>
      <c r="Y16" s="4" t="s">
        <v>53</v>
      </c>
      <c r="Z16" s="4" t="s">
        <v>54</v>
      </c>
    </row>
    <row r="17" spans="1:26" x14ac:dyDescent="0.2">
      <c r="A17" s="4">
        <v>124805</v>
      </c>
      <c r="B17" s="4" t="s">
        <v>39</v>
      </c>
      <c r="C17" s="4" t="s">
        <v>40</v>
      </c>
      <c r="D17" s="4" t="s">
        <v>41</v>
      </c>
      <c r="E17" s="4" t="s">
        <v>42</v>
      </c>
      <c r="F17" s="4" t="s">
        <v>43</v>
      </c>
      <c r="G17" s="4" t="s">
        <v>44</v>
      </c>
      <c r="H17" s="4" t="s">
        <v>81</v>
      </c>
      <c r="I17" s="4" t="s">
        <v>46</v>
      </c>
      <c r="J17" s="4" t="s">
        <v>46</v>
      </c>
      <c r="K17" s="4" t="s">
        <v>105</v>
      </c>
      <c r="L17" s="4" t="s">
        <v>47</v>
      </c>
      <c r="M17" s="4" t="s">
        <v>48</v>
      </c>
      <c r="N17" s="4" t="s">
        <v>49</v>
      </c>
      <c r="O17" s="4" t="s">
        <v>82</v>
      </c>
      <c r="P17" s="4" t="s">
        <v>83</v>
      </c>
      <c r="Q17" s="4" t="s">
        <v>46</v>
      </c>
      <c r="R17" s="4" t="s">
        <v>62</v>
      </c>
      <c r="S17" s="4" t="s">
        <v>62</v>
      </c>
      <c r="T17" s="4" t="s">
        <v>46</v>
      </c>
      <c r="U17" s="4" t="s">
        <v>46</v>
      </c>
      <c r="V17" s="4" t="s">
        <v>46</v>
      </c>
      <c r="W17" s="4" t="s">
        <v>46</v>
      </c>
      <c r="X17" s="4" t="s">
        <v>46</v>
      </c>
      <c r="Y17" s="4" t="s">
        <v>53</v>
      </c>
      <c r="Z17" s="4" t="s">
        <v>54</v>
      </c>
    </row>
    <row r="18" spans="1:26" x14ac:dyDescent="0.2">
      <c r="A18" s="4">
        <v>124806</v>
      </c>
      <c r="B18" s="4" t="s">
        <v>39</v>
      </c>
      <c r="C18" s="4" t="s">
        <v>55</v>
      </c>
      <c r="D18" s="4" t="s">
        <v>41</v>
      </c>
      <c r="E18" s="4" t="s">
        <v>56</v>
      </c>
      <c r="F18" s="4" t="s">
        <v>43</v>
      </c>
      <c r="G18" s="4" t="s">
        <v>44</v>
      </c>
      <c r="H18" s="4" t="s">
        <v>81</v>
      </c>
      <c r="I18" s="4" t="s">
        <v>46</v>
      </c>
      <c r="J18" s="4" t="s">
        <v>46</v>
      </c>
      <c r="K18" s="4" t="s">
        <v>106</v>
      </c>
      <c r="L18" s="4" t="s">
        <v>47</v>
      </c>
      <c r="M18" s="4" t="s">
        <v>48</v>
      </c>
      <c r="N18" s="4" t="s">
        <v>49</v>
      </c>
      <c r="O18" s="4" t="s">
        <v>82</v>
      </c>
      <c r="P18" s="4" t="s">
        <v>83</v>
      </c>
      <c r="Q18" s="4" t="s">
        <v>46</v>
      </c>
      <c r="R18" s="4" t="s">
        <v>62</v>
      </c>
      <c r="S18" s="4" t="s">
        <v>62</v>
      </c>
      <c r="T18" s="4" t="s">
        <v>46</v>
      </c>
      <c r="U18" s="4" t="s">
        <v>46</v>
      </c>
      <c r="V18" s="4" t="s">
        <v>46</v>
      </c>
      <c r="W18" s="4" t="s">
        <v>46</v>
      </c>
      <c r="X18" s="4" t="s">
        <v>46</v>
      </c>
      <c r="Y18" s="4" t="s">
        <v>53</v>
      </c>
      <c r="Z18" s="4" t="s">
        <v>54</v>
      </c>
    </row>
    <row r="19" spans="1:26" x14ac:dyDescent="0.2">
      <c r="A19" s="4">
        <v>124807</v>
      </c>
      <c r="B19" s="4" t="s">
        <v>39</v>
      </c>
      <c r="C19" s="4" t="s">
        <v>57</v>
      </c>
      <c r="D19" s="4" t="s">
        <v>41</v>
      </c>
      <c r="E19" s="4" t="s">
        <v>58</v>
      </c>
      <c r="F19" s="4" t="s">
        <v>43</v>
      </c>
      <c r="G19" s="4" t="s">
        <v>44</v>
      </c>
      <c r="H19" s="4" t="s">
        <v>81</v>
      </c>
      <c r="I19" s="4" t="s">
        <v>46</v>
      </c>
      <c r="J19" s="4" t="s">
        <v>46</v>
      </c>
      <c r="K19" s="4" t="s">
        <v>107</v>
      </c>
      <c r="L19" s="4" t="s">
        <v>47</v>
      </c>
      <c r="M19" s="4" t="s">
        <v>48</v>
      </c>
      <c r="N19" s="4" t="s">
        <v>49</v>
      </c>
      <c r="O19" s="4" t="s">
        <v>82</v>
      </c>
      <c r="P19" s="4" t="s">
        <v>83</v>
      </c>
      <c r="Q19" s="4" t="s">
        <v>46</v>
      </c>
      <c r="R19" s="4" t="s">
        <v>62</v>
      </c>
      <c r="S19" s="4" t="s">
        <v>62</v>
      </c>
      <c r="T19" s="4" t="s">
        <v>46</v>
      </c>
      <c r="U19" s="4" t="s">
        <v>46</v>
      </c>
      <c r="V19" s="4" t="s">
        <v>46</v>
      </c>
      <c r="W19" s="4" t="s">
        <v>46</v>
      </c>
      <c r="X19" s="4" t="s">
        <v>46</v>
      </c>
      <c r="Y19" s="4" t="s">
        <v>53</v>
      </c>
      <c r="Z19" s="4" t="s">
        <v>54</v>
      </c>
    </row>
    <row r="20" spans="1:26" x14ac:dyDescent="0.2">
      <c r="A20" s="4">
        <v>124815</v>
      </c>
      <c r="B20" s="4" t="s">
        <v>39</v>
      </c>
      <c r="C20" s="4" t="s">
        <v>40</v>
      </c>
      <c r="D20" s="4" t="s">
        <v>41</v>
      </c>
      <c r="E20" s="4" t="s">
        <v>59</v>
      </c>
      <c r="F20" s="4" t="s">
        <v>60</v>
      </c>
      <c r="G20" s="4" t="s">
        <v>44</v>
      </c>
      <c r="H20" s="4" t="s">
        <v>81</v>
      </c>
      <c r="I20" s="4" t="s">
        <v>46</v>
      </c>
      <c r="J20" s="4" t="s">
        <v>46</v>
      </c>
      <c r="K20" s="4" t="s">
        <v>108</v>
      </c>
      <c r="L20" s="4" t="s">
        <v>61</v>
      </c>
      <c r="M20" s="4" t="s">
        <v>48</v>
      </c>
      <c r="N20" s="4" t="s">
        <v>49</v>
      </c>
      <c r="O20" s="4" t="s">
        <v>82</v>
      </c>
      <c r="P20" s="4" t="s">
        <v>83</v>
      </c>
      <c r="Q20" s="4" t="s">
        <v>46</v>
      </c>
      <c r="R20" s="4" t="s">
        <v>84</v>
      </c>
      <c r="S20" s="4" t="s">
        <v>85</v>
      </c>
      <c r="T20" s="4" t="s">
        <v>46</v>
      </c>
      <c r="U20" s="4" t="s">
        <v>46</v>
      </c>
      <c r="V20" s="4" t="s">
        <v>46</v>
      </c>
      <c r="W20" s="4" t="s">
        <v>46</v>
      </c>
      <c r="X20" s="4" t="s">
        <v>46</v>
      </c>
      <c r="Y20" s="4" t="s">
        <v>53</v>
      </c>
      <c r="Z20" s="4" t="s">
        <v>54</v>
      </c>
    </row>
    <row r="21" spans="1:26" x14ac:dyDescent="0.2">
      <c r="A21" s="4">
        <v>124816</v>
      </c>
      <c r="B21" s="4" t="s">
        <v>39</v>
      </c>
      <c r="C21" s="4" t="s">
        <v>55</v>
      </c>
      <c r="D21" s="4" t="s">
        <v>41</v>
      </c>
      <c r="E21" s="4" t="s">
        <v>63</v>
      </c>
      <c r="F21" s="4" t="s">
        <v>60</v>
      </c>
      <c r="G21" s="4" t="s">
        <v>44</v>
      </c>
      <c r="H21" s="4" t="s">
        <v>81</v>
      </c>
      <c r="I21" s="4" t="s">
        <v>46</v>
      </c>
      <c r="J21" s="4" t="s">
        <v>46</v>
      </c>
      <c r="K21" s="4" t="s">
        <v>109</v>
      </c>
      <c r="L21" s="4" t="s">
        <v>61</v>
      </c>
      <c r="M21" s="4" t="s">
        <v>48</v>
      </c>
      <c r="N21" s="4" t="s">
        <v>49</v>
      </c>
      <c r="O21" s="4" t="s">
        <v>82</v>
      </c>
      <c r="P21" s="4" t="s">
        <v>83</v>
      </c>
      <c r="Q21" s="4" t="s">
        <v>46</v>
      </c>
      <c r="R21" s="4" t="s">
        <v>84</v>
      </c>
      <c r="S21" s="4" t="s">
        <v>85</v>
      </c>
      <c r="T21" s="4" t="s">
        <v>46</v>
      </c>
      <c r="U21" s="4" t="s">
        <v>46</v>
      </c>
      <c r="V21" s="4" t="s">
        <v>46</v>
      </c>
      <c r="W21" s="4" t="s">
        <v>46</v>
      </c>
      <c r="X21" s="4" t="s">
        <v>46</v>
      </c>
      <c r="Y21" s="4" t="s">
        <v>53</v>
      </c>
      <c r="Z21" s="4" t="s">
        <v>54</v>
      </c>
    </row>
    <row r="22" spans="1:26" x14ac:dyDescent="0.2">
      <c r="A22" s="4">
        <v>124817</v>
      </c>
      <c r="B22" s="4" t="s">
        <v>39</v>
      </c>
      <c r="C22" s="4" t="s">
        <v>57</v>
      </c>
      <c r="D22" s="4" t="s">
        <v>41</v>
      </c>
      <c r="E22" s="4" t="s">
        <v>64</v>
      </c>
      <c r="F22" s="4" t="s">
        <v>60</v>
      </c>
      <c r="G22" s="4" t="s">
        <v>44</v>
      </c>
      <c r="H22" s="4" t="s">
        <v>81</v>
      </c>
      <c r="I22" s="4" t="s">
        <v>46</v>
      </c>
      <c r="J22" s="4" t="s">
        <v>46</v>
      </c>
      <c r="K22" s="4" t="s">
        <v>110</v>
      </c>
      <c r="L22" s="4" t="s">
        <v>61</v>
      </c>
      <c r="M22" s="4" t="s">
        <v>48</v>
      </c>
      <c r="N22" s="4" t="s">
        <v>49</v>
      </c>
      <c r="O22" s="4" t="s">
        <v>82</v>
      </c>
      <c r="P22" s="4" t="s">
        <v>83</v>
      </c>
      <c r="Q22" s="4" t="s">
        <v>46</v>
      </c>
      <c r="R22" s="4" t="s">
        <v>84</v>
      </c>
      <c r="S22" s="4" t="s">
        <v>85</v>
      </c>
      <c r="T22" s="4" t="s">
        <v>46</v>
      </c>
      <c r="U22" s="4" t="s">
        <v>46</v>
      </c>
      <c r="V22" s="4" t="s">
        <v>46</v>
      </c>
      <c r="W22" s="4" t="s">
        <v>46</v>
      </c>
      <c r="X22" s="4" t="s">
        <v>46</v>
      </c>
      <c r="Y22" s="4" t="s">
        <v>53</v>
      </c>
      <c r="Z22" s="4" t="s">
        <v>54</v>
      </c>
    </row>
    <row r="23" spans="1:26" x14ac:dyDescent="0.2">
      <c r="A23" s="4">
        <v>124825</v>
      </c>
      <c r="B23" s="4" t="s">
        <v>39</v>
      </c>
      <c r="C23" s="4" t="s">
        <v>40</v>
      </c>
      <c r="D23" s="4" t="s">
        <v>41</v>
      </c>
      <c r="E23" s="4" t="s">
        <v>65</v>
      </c>
      <c r="F23" s="4" t="s">
        <v>66</v>
      </c>
      <c r="G23" s="4" t="s">
        <v>44</v>
      </c>
      <c r="H23" s="4" t="s">
        <v>81</v>
      </c>
      <c r="I23" s="4" t="s">
        <v>46</v>
      </c>
      <c r="J23" s="4" t="s">
        <v>46</v>
      </c>
      <c r="K23" s="4" t="s">
        <v>111</v>
      </c>
      <c r="L23" s="4" t="s">
        <v>67</v>
      </c>
      <c r="M23" s="4" t="s">
        <v>48</v>
      </c>
      <c r="N23" s="4" t="s">
        <v>49</v>
      </c>
      <c r="O23" s="4" t="s">
        <v>82</v>
      </c>
      <c r="P23" s="4" t="s">
        <v>83</v>
      </c>
      <c r="Q23" s="4" t="s">
        <v>46</v>
      </c>
      <c r="R23" s="4" t="s">
        <v>84</v>
      </c>
      <c r="S23" s="4" t="s">
        <v>85</v>
      </c>
      <c r="T23" s="4" t="s">
        <v>46</v>
      </c>
      <c r="U23" s="4" t="s">
        <v>46</v>
      </c>
      <c r="V23" s="4" t="s">
        <v>46</v>
      </c>
      <c r="W23" s="4" t="s">
        <v>46</v>
      </c>
      <c r="X23" s="4" t="s">
        <v>46</v>
      </c>
      <c r="Y23" s="4" t="s">
        <v>53</v>
      </c>
      <c r="Z23" s="4" t="s">
        <v>54</v>
      </c>
    </row>
    <row r="24" spans="1:26" x14ac:dyDescent="0.2">
      <c r="A24" s="4">
        <v>124826</v>
      </c>
      <c r="B24" s="4" t="s">
        <v>39</v>
      </c>
      <c r="C24" s="4" t="s">
        <v>55</v>
      </c>
      <c r="D24" s="4" t="s">
        <v>41</v>
      </c>
      <c r="E24" s="4" t="s">
        <v>68</v>
      </c>
      <c r="F24" s="4" t="s">
        <v>66</v>
      </c>
      <c r="G24" s="4" t="s">
        <v>44</v>
      </c>
      <c r="H24" s="4" t="s">
        <v>81</v>
      </c>
      <c r="I24" s="4" t="s">
        <v>46</v>
      </c>
      <c r="J24" s="4" t="s">
        <v>46</v>
      </c>
      <c r="K24" s="4" t="s">
        <v>112</v>
      </c>
      <c r="L24" s="4" t="s">
        <v>67</v>
      </c>
      <c r="M24" s="4" t="s">
        <v>48</v>
      </c>
      <c r="N24" s="4" t="s">
        <v>49</v>
      </c>
      <c r="O24" s="4" t="s">
        <v>82</v>
      </c>
      <c r="P24" s="4" t="s">
        <v>83</v>
      </c>
      <c r="Q24" s="4" t="s">
        <v>46</v>
      </c>
      <c r="R24" s="4" t="s">
        <v>84</v>
      </c>
      <c r="S24" s="4" t="s">
        <v>85</v>
      </c>
      <c r="T24" s="4" t="s">
        <v>46</v>
      </c>
      <c r="U24" s="4" t="s">
        <v>46</v>
      </c>
      <c r="V24" s="4" t="s">
        <v>46</v>
      </c>
      <c r="W24" s="4" t="s">
        <v>46</v>
      </c>
      <c r="X24" s="4" t="s">
        <v>46</v>
      </c>
      <c r="Y24" s="4" t="s">
        <v>53</v>
      </c>
      <c r="Z24" s="4" t="s">
        <v>54</v>
      </c>
    </row>
    <row r="25" spans="1:26" x14ac:dyDescent="0.2">
      <c r="A25" s="4">
        <v>124827</v>
      </c>
      <c r="B25" s="4" t="s">
        <v>39</v>
      </c>
      <c r="C25" s="4" t="s">
        <v>57</v>
      </c>
      <c r="D25" s="4" t="s">
        <v>41</v>
      </c>
      <c r="E25" s="4" t="s">
        <v>69</v>
      </c>
      <c r="F25" s="4" t="s">
        <v>66</v>
      </c>
      <c r="G25" s="4" t="s">
        <v>44</v>
      </c>
      <c r="H25" s="4" t="s">
        <v>81</v>
      </c>
      <c r="I25" s="4" t="s">
        <v>46</v>
      </c>
      <c r="J25" s="4" t="s">
        <v>46</v>
      </c>
      <c r="K25" s="4" t="s">
        <v>113</v>
      </c>
      <c r="L25" s="4" t="s">
        <v>67</v>
      </c>
      <c r="M25" s="4" t="s">
        <v>48</v>
      </c>
      <c r="N25" s="4" t="s">
        <v>49</v>
      </c>
      <c r="O25" s="4" t="s">
        <v>82</v>
      </c>
      <c r="P25" s="4" t="s">
        <v>83</v>
      </c>
      <c r="Q25" s="4" t="s">
        <v>46</v>
      </c>
      <c r="R25" s="4" t="s">
        <v>84</v>
      </c>
      <c r="S25" s="4" t="s">
        <v>85</v>
      </c>
      <c r="T25" s="4" t="s">
        <v>46</v>
      </c>
      <c r="U25" s="4" t="s">
        <v>46</v>
      </c>
      <c r="V25" s="4" t="s">
        <v>46</v>
      </c>
      <c r="W25" s="4" t="s">
        <v>46</v>
      </c>
      <c r="X25" s="4" t="s">
        <v>46</v>
      </c>
      <c r="Y25" s="4" t="s">
        <v>53</v>
      </c>
      <c r="Z25" s="4" t="s">
        <v>54</v>
      </c>
    </row>
    <row r="26" spans="1:26" x14ac:dyDescent="0.2">
      <c r="A26" s="4">
        <v>124837</v>
      </c>
      <c r="B26" s="4" t="s">
        <v>39</v>
      </c>
      <c r="C26" s="4" t="s">
        <v>40</v>
      </c>
      <c r="D26" s="4" t="s">
        <v>41</v>
      </c>
      <c r="E26" s="4" t="s">
        <v>70</v>
      </c>
      <c r="F26" s="4" t="s">
        <v>71</v>
      </c>
      <c r="G26" s="4" t="s">
        <v>44</v>
      </c>
      <c r="H26" s="4" t="s">
        <v>81</v>
      </c>
      <c r="I26" s="4" t="s">
        <v>46</v>
      </c>
      <c r="J26" s="4" t="s">
        <v>46</v>
      </c>
      <c r="K26" s="4" t="s">
        <v>114</v>
      </c>
      <c r="L26" s="4" t="s">
        <v>72</v>
      </c>
      <c r="M26" s="4" t="s">
        <v>48</v>
      </c>
      <c r="N26" s="4" t="s">
        <v>49</v>
      </c>
      <c r="O26" s="4" t="s">
        <v>82</v>
      </c>
      <c r="P26" s="4" t="s">
        <v>83</v>
      </c>
      <c r="Q26" s="4" t="s">
        <v>46</v>
      </c>
      <c r="R26" s="4" t="s">
        <v>62</v>
      </c>
      <c r="S26" s="4" t="s">
        <v>62</v>
      </c>
      <c r="T26" s="4" t="s">
        <v>46</v>
      </c>
      <c r="U26" s="4" t="s">
        <v>46</v>
      </c>
      <c r="V26" s="4" t="s">
        <v>46</v>
      </c>
      <c r="W26" s="4" t="s">
        <v>46</v>
      </c>
      <c r="X26" s="4" t="s">
        <v>46</v>
      </c>
      <c r="Y26" s="4" t="s">
        <v>53</v>
      </c>
      <c r="Z26" s="4" t="s">
        <v>54</v>
      </c>
    </row>
    <row r="27" spans="1:26" x14ac:dyDescent="0.2">
      <c r="A27" s="4">
        <v>124838</v>
      </c>
      <c r="B27" s="4" t="s">
        <v>39</v>
      </c>
      <c r="C27" s="4" t="s">
        <v>55</v>
      </c>
      <c r="D27" s="4" t="s">
        <v>41</v>
      </c>
      <c r="E27" s="4" t="s">
        <v>73</v>
      </c>
      <c r="F27" s="4" t="s">
        <v>71</v>
      </c>
      <c r="G27" s="4" t="s">
        <v>44</v>
      </c>
      <c r="H27" s="4" t="s">
        <v>81</v>
      </c>
      <c r="I27" s="4" t="s">
        <v>46</v>
      </c>
      <c r="J27" s="4" t="s">
        <v>46</v>
      </c>
      <c r="K27" s="4" t="s">
        <v>115</v>
      </c>
      <c r="L27" s="4" t="s">
        <v>72</v>
      </c>
      <c r="M27" s="4" t="s">
        <v>48</v>
      </c>
      <c r="N27" s="4" t="s">
        <v>49</v>
      </c>
      <c r="O27" s="4" t="s">
        <v>82</v>
      </c>
      <c r="P27" s="4" t="s">
        <v>83</v>
      </c>
      <c r="Q27" s="4" t="s">
        <v>46</v>
      </c>
      <c r="R27" s="4" t="s">
        <v>62</v>
      </c>
      <c r="S27" s="4" t="s">
        <v>62</v>
      </c>
      <c r="T27" s="4" t="s">
        <v>46</v>
      </c>
      <c r="U27" s="4" t="s">
        <v>46</v>
      </c>
      <c r="V27" s="4" t="s">
        <v>46</v>
      </c>
      <c r="W27" s="4" t="s">
        <v>46</v>
      </c>
      <c r="X27" s="4" t="s">
        <v>46</v>
      </c>
      <c r="Y27" s="4" t="s">
        <v>53</v>
      </c>
      <c r="Z27" s="4" t="s">
        <v>54</v>
      </c>
    </row>
    <row r="28" spans="1:26" x14ac:dyDescent="0.2">
      <c r="A28" s="4">
        <v>124839</v>
      </c>
      <c r="B28" s="4" t="s">
        <v>39</v>
      </c>
      <c r="C28" s="4" t="s">
        <v>57</v>
      </c>
      <c r="D28" s="4" t="s">
        <v>41</v>
      </c>
      <c r="E28" s="4" t="s">
        <v>74</v>
      </c>
      <c r="F28" s="4" t="s">
        <v>71</v>
      </c>
      <c r="G28" s="4" t="s">
        <v>44</v>
      </c>
      <c r="H28" s="4" t="s">
        <v>81</v>
      </c>
      <c r="I28" s="4" t="s">
        <v>46</v>
      </c>
      <c r="J28" s="4" t="s">
        <v>46</v>
      </c>
      <c r="K28" s="4" t="s">
        <v>116</v>
      </c>
      <c r="L28" s="4" t="s">
        <v>72</v>
      </c>
      <c r="M28" s="4" t="s">
        <v>48</v>
      </c>
      <c r="N28" s="4" t="s">
        <v>49</v>
      </c>
      <c r="O28" s="4" t="s">
        <v>82</v>
      </c>
      <c r="P28" s="4" t="s">
        <v>83</v>
      </c>
      <c r="Q28" s="4" t="s">
        <v>46</v>
      </c>
      <c r="R28" s="4" t="s">
        <v>62</v>
      </c>
      <c r="S28" s="4" t="s">
        <v>62</v>
      </c>
      <c r="T28" s="4" t="s">
        <v>46</v>
      </c>
      <c r="U28" s="4" t="s">
        <v>46</v>
      </c>
      <c r="V28" s="4" t="s">
        <v>46</v>
      </c>
      <c r="W28" s="4" t="s">
        <v>46</v>
      </c>
      <c r="X28" s="4" t="s">
        <v>46</v>
      </c>
      <c r="Y28" s="4" t="s">
        <v>53</v>
      </c>
      <c r="Z28" s="4" t="s">
        <v>54</v>
      </c>
    </row>
    <row r="29" spans="1:26" x14ac:dyDescent="0.2">
      <c r="A29" s="4">
        <v>124847</v>
      </c>
      <c r="B29" s="4" t="s">
        <v>39</v>
      </c>
      <c r="C29" s="4" t="s">
        <v>40</v>
      </c>
      <c r="D29" s="4" t="s">
        <v>41</v>
      </c>
      <c r="E29" s="4" t="s">
        <v>75</v>
      </c>
      <c r="F29" s="4" t="s">
        <v>76</v>
      </c>
      <c r="G29" s="4" t="s">
        <v>44</v>
      </c>
      <c r="H29" s="4" t="s">
        <v>81</v>
      </c>
      <c r="I29" s="4" t="s">
        <v>46</v>
      </c>
      <c r="J29" s="4" t="s">
        <v>46</v>
      </c>
      <c r="K29" s="4">
        <v>2.5000000000000001E-5</v>
      </c>
      <c r="L29" s="4" t="s">
        <v>77</v>
      </c>
      <c r="M29" s="4" t="s">
        <v>48</v>
      </c>
      <c r="N29" s="4" t="s">
        <v>49</v>
      </c>
      <c r="O29" s="4" t="s">
        <v>82</v>
      </c>
      <c r="P29" s="4" t="s">
        <v>83</v>
      </c>
      <c r="Q29" s="4" t="s">
        <v>46</v>
      </c>
      <c r="R29" s="4" t="s">
        <v>52</v>
      </c>
      <c r="S29" s="4" t="s">
        <v>86</v>
      </c>
      <c r="T29" s="4" t="s">
        <v>46</v>
      </c>
      <c r="U29" s="4" t="s">
        <v>46</v>
      </c>
      <c r="V29" s="4" t="s">
        <v>46</v>
      </c>
      <c r="W29" s="4" t="s">
        <v>46</v>
      </c>
      <c r="X29" s="4" t="s">
        <v>46</v>
      </c>
      <c r="Y29" s="4" t="s">
        <v>53</v>
      </c>
      <c r="Z29" s="4" t="s">
        <v>54</v>
      </c>
    </row>
    <row r="30" spans="1:26" x14ac:dyDescent="0.2">
      <c r="A30" s="4">
        <v>124848</v>
      </c>
      <c r="B30" s="4" t="s">
        <v>39</v>
      </c>
      <c r="C30" s="4" t="s">
        <v>55</v>
      </c>
      <c r="D30" s="4" t="s">
        <v>41</v>
      </c>
      <c r="E30" s="4" t="s">
        <v>78</v>
      </c>
      <c r="F30" s="4" t="s">
        <v>76</v>
      </c>
      <c r="G30" s="4" t="s">
        <v>44</v>
      </c>
      <c r="H30" s="4" t="s">
        <v>81</v>
      </c>
      <c r="I30" s="4" t="s">
        <v>46</v>
      </c>
      <c r="J30" s="4" t="s">
        <v>46</v>
      </c>
      <c r="K30" s="4">
        <v>2.3E-6</v>
      </c>
      <c r="L30" s="4" t="s">
        <v>77</v>
      </c>
      <c r="M30" s="4" t="s">
        <v>48</v>
      </c>
      <c r="N30" s="4" t="s">
        <v>49</v>
      </c>
      <c r="O30" s="4" t="s">
        <v>82</v>
      </c>
      <c r="P30" s="4" t="s">
        <v>83</v>
      </c>
      <c r="Q30" s="4" t="s">
        <v>46</v>
      </c>
      <c r="R30" s="4" t="s">
        <v>52</v>
      </c>
      <c r="S30" s="4" t="s">
        <v>86</v>
      </c>
      <c r="T30" s="4" t="s">
        <v>46</v>
      </c>
      <c r="U30" s="4" t="s">
        <v>46</v>
      </c>
      <c r="V30" s="4" t="s">
        <v>46</v>
      </c>
      <c r="W30" s="4" t="s">
        <v>46</v>
      </c>
      <c r="X30" s="4" t="s">
        <v>46</v>
      </c>
      <c r="Y30" s="4" t="s">
        <v>53</v>
      </c>
      <c r="Z30" s="4" t="s">
        <v>54</v>
      </c>
    </row>
    <row r="31" spans="1:26" x14ac:dyDescent="0.2">
      <c r="A31" s="4">
        <v>124849</v>
      </c>
      <c r="B31" s="4" t="s">
        <v>39</v>
      </c>
      <c r="C31" s="4" t="s">
        <v>57</v>
      </c>
      <c r="D31" s="4" t="s">
        <v>41</v>
      </c>
      <c r="E31" s="4" t="s">
        <v>79</v>
      </c>
      <c r="F31" s="4" t="s">
        <v>76</v>
      </c>
      <c r="G31" s="4" t="s">
        <v>44</v>
      </c>
      <c r="H31" s="4" t="s">
        <v>81</v>
      </c>
      <c r="I31" s="4" t="s">
        <v>46</v>
      </c>
      <c r="J31" s="4" t="s">
        <v>46</v>
      </c>
      <c r="K31" s="4">
        <v>2.5000000000000001E-4</v>
      </c>
      <c r="L31" s="4" t="s">
        <v>77</v>
      </c>
      <c r="M31" s="4" t="s">
        <v>48</v>
      </c>
      <c r="N31" s="4" t="s">
        <v>49</v>
      </c>
      <c r="O31" s="4" t="s">
        <v>82</v>
      </c>
      <c r="P31" s="4" t="s">
        <v>83</v>
      </c>
      <c r="Q31" s="4" t="s">
        <v>46</v>
      </c>
      <c r="R31" s="4" t="s">
        <v>52</v>
      </c>
      <c r="S31" s="4" t="s">
        <v>86</v>
      </c>
      <c r="T31" s="4" t="s">
        <v>46</v>
      </c>
      <c r="U31" s="4" t="s">
        <v>46</v>
      </c>
      <c r="V31" s="4" t="s">
        <v>46</v>
      </c>
      <c r="W31" s="4" t="s">
        <v>46</v>
      </c>
      <c r="X31" s="4" t="s">
        <v>46</v>
      </c>
      <c r="Y31" s="4" t="s">
        <v>53</v>
      </c>
      <c r="Z31" s="4" t="s">
        <v>54</v>
      </c>
    </row>
    <row r="32" spans="1:26" x14ac:dyDescent="0.2">
      <c r="A32" s="4">
        <v>124936</v>
      </c>
      <c r="B32" s="4" t="s">
        <v>87</v>
      </c>
      <c r="C32" s="4" t="s">
        <v>40</v>
      </c>
      <c r="D32" s="4" t="s">
        <v>88</v>
      </c>
      <c r="E32" s="4" t="s">
        <v>89</v>
      </c>
      <c r="F32" s="4" t="s">
        <v>46</v>
      </c>
      <c r="G32" s="4" t="s">
        <v>46</v>
      </c>
      <c r="H32" s="4" t="s">
        <v>90</v>
      </c>
      <c r="I32" s="4" t="s">
        <v>91</v>
      </c>
      <c r="J32" s="4" t="s">
        <v>46</v>
      </c>
      <c r="K32" s="4">
        <v>3.1199999999999999E-3</v>
      </c>
      <c r="L32" s="4" t="s">
        <v>92</v>
      </c>
      <c r="M32" s="4" t="s">
        <v>46</v>
      </c>
      <c r="N32" s="4" t="s">
        <v>46</v>
      </c>
      <c r="O32" s="4" t="s">
        <v>93</v>
      </c>
      <c r="P32" s="4" t="s">
        <v>94</v>
      </c>
      <c r="Q32" s="4" t="s">
        <v>95</v>
      </c>
      <c r="R32" s="4" t="s">
        <v>80</v>
      </c>
      <c r="S32" s="4" t="s">
        <v>96</v>
      </c>
      <c r="T32" s="4" t="s">
        <v>46</v>
      </c>
      <c r="U32" s="4" t="s">
        <v>46</v>
      </c>
      <c r="V32" s="4" t="s">
        <v>46</v>
      </c>
      <c r="W32" s="4" t="s">
        <v>97</v>
      </c>
      <c r="X32" s="4" t="s">
        <v>46</v>
      </c>
      <c r="Y32" s="4" t="s">
        <v>53</v>
      </c>
      <c r="Z32" s="4" t="s">
        <v>98</v>
      </c>
    </row>
    <row r="33" spans="1:26" x14ac:dyDescent="0.2">
      <c r="A33" s="4">
        <v>124937</v>
      </c>
      <c r="B33" s="4" t="s">
        <v>87</v>
      </c>
      <c r="C33" s="4" t="s">
        <v>40</v>
      </c>
      <c r="D33" s="4" t="s">
        <v>88</v>
      </c>
      <c r="E33" s="4" t="s">
        <v>99</v>
      </c>
      <c r="F33" s="4" t="s">
        <v>46</v>
      </c>
      <c r="G33" s="4" t="s">
        <v>46</v>
      </c>
      <c r="H33" s="4" t="s">
        <v>90</v>
      </c>
      <c r="I33" s="4" t="s">
        <v>100</v>
      </c>
      <c r="J33" s="4" t="s">
        <v>46</v>
      </c>
      <c r="K33" s="4">
        <v>7.4399999999999994E-2</v>
      </c>
      <c r="L33" s="4" t="s">
        <v>92</v>
      </c>
      <c r="M33" s="4" t="s">
        <v>46</v>
      </c>
      <c r="N33" s="4" t="s">
        <v>46</v>
      </c>
      <c r="O33" s="4" t="s">
        <v>93</v>
      </c>
      <c r="P33" s="4" t="s">
        <v>94</v>
      </c>
      <c r="Q33" s="4" t="s">
        <v>95</v>
      </c>
      <c r="R33" s="4" t="s">
        <v>80</v>
      </c>
      <c r="S33" s="4" t="s">
        <v>101</v>
      </c>
      <c r="T33" s="4" t="s">
        <v>46</v>
      </c>
      <c r="U33" s="4" t="s">
        <v>46</v>
      </c>
      <c r="V33" s="4" t="s">
        <v>46</v>
      </c>
      <c r="W33" s="4" t="s">
        <v>102</v>
      </c>
      <c r="X33" s="4" t="s">
        <v>46</v>
      </c>
      <c r="Y33" s="4" t="s">
        <v>53</v>
      </c>
      <c r="Z33" s="4" t="s">
        <v>98</v>
      </c>
    </row>
    <row r="35" spans="1:26" x14ac:dyDescent="0.2">
      <c r="K35" s="4">
        <v>0</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721CC-C809-41EA-9875-1A5F5DBDFCBE}">
  <dimension ref="C4:P44"/>
  <sheetViews>
    <sheetView showGridLines="0" tabSelected="1" topLeftCell="A14" workbookViewId="0">
      <selection activeCell="O44" sqref="O44"/>
    </sheetView>
  </sheetViews>
  <sheetFormatPr baseColWidth="10" defaultRowHeight="15" x14ac:dyDescent="0.25"/>
  <cols>
    <col min="3" max="3" width="12" bestFit="1" customWidth="1"/>
    <col min="7" max="7" width="31.7109375" customWidth="1"/>
    <col min="9" max="9" width="17.42578125" customWidth="1"/>
  </cols>
  <sheetData>
    <row r="4" spans="3:6" x14ac:dyDescent="0.25">
      <c r="D4" t="s">
        <v>3</v>
      </c>
    </row>
    <row r="5" spans="3:6" x14ac:dyDescent="0.25">
      <c r="C5" t="s">
        <v>0</v>
      </c>
      <c r="D5">
        <v>1</v>
      </c>
    </row>
    <row r="6" spans="3:6" x14ac:dyDescent="0.25">
      <c r="C6" t="s">
        <v>1</v>
      </c>
      <c r="D6">
        <v>28</v>
      </c>
    </row>
    <row r="7" spans="3:6" x14ac:dyDescent="0.25">
      <c r="C7" t="s">
        <v>2</v>
      </c>
      <c r="D7">
        <v>265</v>
      </c>
    </row>
    <row r="10" spans="3:6" x14ac:dyDescent="0.25">
      <c r="C10">
        <v>1</v>
      </c>
      <c r="D10" t="s">
        <v>4</v>
      </c>
    </row>
    <row r="11" spans="3:6" x14ac:dyDescent="0.25">
      <c r="C11" s="1">
        <v>1000000000</v>
      </c>
      <c r="D11" t="s">
        <v>5</v>
      </c>
    </row>
    <row r="12" spans="3:6" x14ac:dyDescent="0.25">
      <c r="C12">
        <v>1</v>
      </c>
      <c r="D12" t="s">
        <v>6</v>
      </c>
    </row>
    <row r="16" spans="3:6" x14ac:dyDescent="0.25">
      <c r="C16">
        <v>1</v>
      </c>
      <c r="D16" t="s">
        <v>7</v>
      </c>
      <c r="E16">
        <v>1000</v>
      </c>
      <c r="F16" t="s">
        <v>7</v>
      </c>
    </row>
    <row r="17" spans="3:16" x14ac:dyDescent="0.25">
      <c r="C17" s="5">
        <f>1/0.1589873</f>
        <v>6.2898105697750699</v>
      </c>
      <c r="D17" t="s">
        <v>8</v>
      </c>
      <c r="E17">
        <f>+E16*C17</f>
        <v>6289.8105697750698</v>
      </c>
      <c r="F17" t="s">
        <v>8</v>
      </c>
    </row>
    <row r="18" spans="3:16" x14ac:dyDescent="0.25">
      <c r="C18" s="5">
        <f>+C17/1000</f>
        <v>6.2898105697750699E-3</v>
      </c>
      <c r="D18" t="s">
        <v>9</v>
      </c>
      <c r="E18">
        <f>+E17/1000</f>
        <v>6.2898105697750699</v>
      </c>
      <c r="F18" t="s">
        <v>9</v>
      </c>
    </row>
    <row r="19" spans="3:16" x14ac:dyDescent="0.25">
      <c r="C19" s="2">
        <f>+C18*C26</f>
        <v>3.8480200619797934E-2</v>
      </c>
      <c r="D19" t="s">
        <v>103</v>
      </c>
      <c r="E19" s="6">
        <f>+E18*C26</f>
        <v>38.480200619797934</v>
      </c>
      <c r="F19" t="s">
        <v>103</v>
      </c>
    </row>
    <row r="20" spans="3:16" x14ac:dyDescent="0.25">
      <c r="C20">
        <f>+C19/1000</f>
        <v>3.8480200619797932E-5</v>
      </c>
      <c r="D20" t="s">
        <v>104</v>
      </c>
      <c r="E20">
        <f>+E19/1000</f>
        <v>3.8480200619797934E-2</v>
      </c>
      <c r="F20" t="s">
        <v>104</v>
      </c>
    </row>
    <row r="25" spans="3:16" x14ac:dyDescent="0.25">
      <c r="C25">
        <v>1</v>
      </c>
      <c r="D25" t="s">
        <v>10</v>
      </c>
    </row>
    <row r="26" spans="3:16" x14ac:dyDescent="0.25">
      <c r="C26" s="2">
        <v>6.1178632000000004</v>
      </c>
      <c r="D26" t="s">
        <v>11</v>
      </c>
    </row>
    <row r="27" spans="3:16" x14ac:dyDescent="0.25">
      <c r="C27">
        <v>5800</v>
      </c>
      <c r="D27" t="s">
        <v>12</v>
      </c>
    </row>
    <row r="31" spans="3:16" x14ac:dyDescent="0.25">
      <c r="F31" t="s">
        <v>44</v>
      </c>
      <c r="G31" s="4" t="s">
        <v>43</v>
      </c>
      <c r="H31">
        <f>+Sheet0!K2*Hoja1!D6+Sheet0!K3+Sheet0!K4*Hoja1!D7</f>
        <v>0.13420499999999999</v>
      </c>
      <c r="I31" t="s">
        <v>117</v>
      </c>
      <c r="J31">
        <f>+H31/1000</f>
        <v>1.3420499999999998E-4</v>
      </c>
      <c r="K31" t="s">
        <v>119</v>
      </c>
      <c r="O31">
        <f>+J31*C12/C20</f>
        <v>3.4876377419652007</v>
      </c>
      <c r="P31" t="s">
        <v>118</v>
      </c>
    </row>
    <row r="32" spans="3:16" x14ac:dyDescent="0.25">
      <c r="G32" s="4" t="s">
        <v>60</v>
      </c>
    </row>
    <row r="33" spans="7:16" x14ac:dyDescent="0.25">
      <c r="G33" s="4" t="s">
        <v>71</v>
      </c>
    </row>
    <row r="36" spans="7:16" x14ac:dyDescent="0.25">
      <c r="G36" s="8" t="s">
        <v>128</v>
      </c>
      <c r="H36" s="7">
        <v>5.8999999999999996E-7</v>
      </c>
      <c r="I36" t="s">
        <v>117</v>
      </c>
      <c r="J36">
        <f>+H36/1000</f>
        <v>5.8999999999999993E-10</v>
      </c>
      <c r="K36" t="s">
        <v>119</v>
      </c>
      <c r="O36">
        <f>+J36*C12/C20</f>
        <v>1.5332560394616211E-5</v>
      </c>
      <c r="P36" t="s">
        <v>118</v>
      </c>
    </row>
    <row r="37" spans="7:16" x14ac:dyDescent="0.25">
      <c r="G37" s="8" t="s">
        <v>0</v>
      </c>
      <c r="H37" s="7">
        <v>4.3000000000000001E-8</v>
      </c>
      <c r="I37" t="s">
        <v>124</v>
      </c>
      <c r="J37">
        <f t="shared" ref="J37:J38" si="0">+H37/1000</f>
        <v>4.3E-11</v>
      </c>
      <c r="K37" t="s">
        <v>126</v>
      </c>
      <c r="O37">
        <f>+J37*C12/C20</f>
        <v>1.117457791472029E-6</v>
      </c>
      <c r="P37" t="s">
        <v>118</v>
      </c>
    </row>
    <row r="38" spans="7:16" x14ac:dyDescent="0.25">
      <c r="G38" s="8" t="s">
        <v>129</v>
      </c>
      <c r="H38" s="7">
        <v>7.4000000000000001E-7</v>
      </c>
      <c r="I38" t="s">
        <v>125</v>
      </c>
      <c r="J38">
        <f t="shared" si="0"/>
        <v>7.4000000000000003E-10</v>
      </c>
      <c r="K38" t="s">
        <v>127</v>
      </c>
      <c r="O38">
        <f>+J38*C12/C20</f>
        <v>1.9230668969518639E-5</v>
      </c>
      <c r="P38" t="s">
        <v>118</v>
      </c>
    </row>
    <row r="40" spans="7:16" x14ac:dyDescent="0.25">
      <c r="M40" t="s">
        <v>123</v>
      </c>
      <c r="N40" t="s">
        <v>120</v>
      </c>
      <c r="O40">
        <f>+SUM(O36:O38)</f>
        <v>3.5680687155606881E-5</v>
      </c>
      <c r="P40" t="s">
        <v>118</v>
      </c>
    </row>
    <row r="41" spans="7:16" x14ac:dyDescent="0.25">
      <c r="N41" t="s">
        <v>121</v>
      </c>
      <c r="O41">
        <f>+O36*D6+O37+O38*D7</f>
        <v>5.5265564257631654E-3</v>
      </c>
      <c r="P41" t="s">
        <v>118</v>
      </c>
    </row>
    <row r="43" spans="7:16" x14ac:dyDescent="0.25">
      <c r="M43" t="s">
        <v>122</v>
      </c>
      <c r="N43" t="s">
        <v>120</v>
      </c>
      <c r="O43">
        <f>+O40*1300</f>
        <v>4.6384893302288947E-2</v>
      </c>
      <c r="P43" t="s">
        <v>6</v>
      </c>
    </row>
    <row r="44" spans="7:16" x14ac:dyDescent="0.25">
      <c r="N44" t="s">
        <v>121</v>
      </c>
      <c r="O44">
        <f>+O41*1300</f>
        <v>7.1845233534921151</v>
      </c>
      <c r="P44" t="s">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Sheet0</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JULIAN</cp:lastModifiedBy>
  <dcterms:created xsi:type="dcterms:W3CDTF">2022-11-30T14:26:56Z</dcterms:created>
  <dcterms:modified xsi:type="dcterms:W3CDTF">2022-12-05T05:33:10Z</dcterms:modified>
</cp:coreProperties>
</file>