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3E44A602-C249-4834-91EF-ED5DDC9ED5DE}" xr6:coauthVersionLast="47" xr6:coauthVersionMax="47" xr10:uidLastSave="{00000000-0000-0000-0000-000000000000}"/>
  <bookViews>
    <workbookView xWindow="9435" yWindow="3450" windowWidth="14970" windowHeight="7005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O260" i="3"/>
  <c r="O164" i="3" a="1"/>
  <c r="O164" i="3" s="1"/>
  <c r="T82" i="3"/>
  <c r="T83" i="3"/>
  <c r="T84" i="3"/>
  <c r="T85" i="3"/>
  <c r="T86" i="3"/>
  <c r="T87" i="3"/>
  <c r="T88" i="3"/>
  <c r="T89" i="3"/>
  <c r="T90" i="3"/>
  <c r="T91" i="3"/>
  <c r="T92" i="3"/>
  <c r="T93" i="3"/>
  <c r="T81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J93" i="3" l="1"/>
  <c r="J73" i="3" l="1"/>
  <c r="J71" i="3"/>
  <c r="J72" i="3" s="1"/>
  <c r="J90" i="3" s="1"/>
  <c r="J91" i="3"/>
  <c r="J81" i="3"/>
  <c r="J82" i="3"/>
  <c r="J83" i="3"/>
  <c r="J84" i="3"/>
  <c r="J85" i="3"/>
  <c r="J86" i="3"/>
  <c r="J87" i="3"/>
  <c r="J88" i="3"/>
  <c r="J89" i="3"/>
  <c r="J92" i="3"/>
  <c r="N93" i="3"/>
  <c r="I93" i="3"/>
  <c r="O92" i="3"/>
  <c r="Q14" i="3" s="1"/>
  <c r="Q27" i="3" s="1"/>
  <c r="K92" i="3"/>
  <c r="M14" i="3" s="1"/>
  <c r="O88" i="3"/>
  <c r="Q13" i="3" s="1"/>
  <c r="Q26" i="3" s="1"/>
  <c r="K88" i="3"/>
  <c r="M13" i="3" s="1"/>
  <c r="M26" i="3" s="1"/>
  <c r="O86" i="3"/>
  <c r="Q11" i="3" s="1"/>
  <c r="Q24" i="3" s="1"/>
  <c r="K86" i="3"/>
  <c r="M11" i="3" s="1"/>
  <c r="O84" i="3"/>
  <c r="Q9" i="3" s="1"/>
  <c r="Q22" i="3" s="1"/>
  <c r="K84" i="3"/>
  <c r="M9" i="3" s="1"/>
  <c r="O82" i="3"/>
  <c r="Q7" i="3" s="1"/>
  <c r="Q20" i="3" s="1"/>
  <c r="K82" i="3"/>
  <c r="M7" i="3" s="1"/>
  <c r="M20" i="3" s="1"/>
  <c r="N81" i="3"/>
  <c r="P6" i="3" s="1"/>
  <c r="P19" i="3" s="1"/>
  <c r="K81" i="3"/>
  <c r="M6" i="3" s="1"/>
  <c r="M19" i="3" s="1"/>
  <c r="AO71" i="3"/>
  <c r="AN71" i="3"/>
  <c r="AM71" i="3"/>
  <c r="AL71" i="3"/>
  <c r="AK71" i="3"/>
  <c r="AJ71" i="3"/>
  <c r="P89" i="3" s="1"/>
  <c r="AI71" i="3"/>
  <c r="AH71" i="3"/>
  <c r="AG71" i="3"/>
  <c r="AF71" i="3"/>
  <c r="AE71" i="3"/>
  <c r="O89" i="3" s="1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L89" i="3" s="1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4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O73" i="3" l="1"/>
  <c r="AL73" i="3"/>
  <c r="V73" i="3"/>
  <c r="AD73" i="3"/>
  <c r="N73" i="3"/>
  <c r="K73" i="3"/>
  <c r="K91" i="3" s="1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Q93" i="3"/>
  <c r="M93" i="3"/>
  <c r="N92" i="3"/>
  <c r="P14" i="3" s="1"/>
  <c r="P27" i="3" s="1"/>
  <c r="L14" i="3"/>
  <c r="L27" i="3" s="1"/>
  <c r="N88" i="3"/>
  <c r="P13" i="3" s="1"/>
  <c r="P26" i="3" s="1"/>
  <c r="L13" i="3"/>
  <c r="L26" i="3" s="1"/>
  <c r="N87" i="3"/>
  <c r="P12" i="3" s="1"/>
  <c r="P25" i="3" s="1"/>
  <c r="L12" i="3"/>
  <c r="L25" i="3" s="1"/>
  <c r="N86" i="3"/>
  <c r="P11" i="3" s="1"/>
  <c r="P24" i="3" s="1"/>
  <c r="L11" i="3"/>
  <c r="L24" i="3" s="1"/>
  <c r="N85" i="3"/>
  <c r="P10" i="3" s="1"/>
  <c r="P23" i="3" s="1"/>
  <c r="L10" i="3"/>
  <c r="L23" i="3" s="1"/>
  <c r="N84" i="3"/>
  <c r="P9" i="3" s="1"/>
  <c r="P22" i="3" s="1"/>
  <c r="L9" i="3"/>
  <c r="L22" i="3" s="1"/>
  <c r="N83" i="3"/>
  <c r="P8" i="3" s="1"/>
  <c r="P21" i="3" s="1"/>
  <c r="L8" i="3"/>
  <c r="L21" i="3" s="1"/>
  <c r="N82" i="3"/>
  <c r="P7" i="3" s="1"/>
  <c r="P20" i="3" s="1"/>
  <c r="P93" i="3"/>
  <c r="L93" i="3"/>
  <c r="Q92" i="3"/>
  <c r="S14" i="3" s="1"/>
  <c r="S27" i="3" s="1"/>
  <c r="M92" i="3"/>
  <c r="O14" i="3" s="1"/>
  <c r="O27" i="3" s="1"/>
  <c r="Q88" i="3"/>
  <c r="S13" i="3" s="1"/>
  <c r="S26" i="3" s="1"/>
  <c r="M88" i="3"/>
  <c r="O13" i="3" s="1"/>
  <c r="O26" i="3" s="1"/>
  <c r="Q87" i="3"/>
  <c r="S12" i="3" s="1"/>
  <c r="S25" i="3" s="1"/>
  <c r="M87" i="3"/>
  <c r="O12" i="3" s="1"/>
  <c r="O25" i="3" s="1"/>
  <c r="Q86" i="3"/>
  <c r="S11" i="3" s="1"/>
  <c r="S24" i="3" s="1"/>
  <c r="M86" i="3"/>
  <c r="O11" i="3" s="1"/>
  <c r="O24" i="3" s="1"/>
  <c r="Q85" i="3"/>
  <c r="S10" i="3" s="1"/>
  <c r="S23" i="3" s="1"/>
  <c r="M85" i="3"/>
  <c r="O10" i="3" s="1"/>
  <c r="O23" i="3" s="1"/>
  <c r="Q84" i="3"/>
  <c r="S9" i="3" s="1"/>
  <c r="S22" i="3" s="1"/>
  <c r="M84" i="3"/>
  <c r="O9" i="3" s="1"/>
  <c r="O22" i="3" s="1"/>
  <c r="Q83" i="3"/>
  <c r="S8" i="3" s="1"/>
  <c r="S21" i="3" s="1"/>
  <c r="M83" i="3"/>
  <c r="O8" i="3" s="1"/>
  <c r="O21" i="3" s="1"/>
  <c r="Q82" i="3"/>
  <c r="S7" i="3" s="1"/>
  <c r="S20" i="3" s="1"/>
  <c r="M82" i="3"/>
  <c r="O7" i="3" s="1"/>
  <c r="O20" i="3" s="1"/>
  <c r="Q81" i="3"/>
  <c r="S6" i="3" s="1"/>
  <c r="S19" i="3" s="1"/>
  <c r="M81" i="3"/>
  <c r="O6" i="3" s="1"/>
  <c r="O19" i="3" s="1"/>
  <c r="O93" i="3"/>
  <c r="K93" i="3"/>
  <c r="O188" i="3" s="1" a="1"/>
  <c r="P92" i="3"/>
  <c r="R14" i="3" s="1"/>
  <c r="R27" i="3" s="1"/>
  <c r="L92" i="3"/>
  <c r="N14" i="3" s="1"/>
  <c r="N27" i="3" s="1"/>
  <c r="P88" i="3"/>
  <c r="R13" i="3" s="1"/>
  <c r="R26" i="3" s="1"/>
  <c r="L88" i="3"/>
  <c r="N13" i="3" s="1"/>
  <c r="N26" i="3" s="1"/>
  <c r="P87" i="3"/>
  <c r="R12" i="3" s="1"/>
  <c r="R25" i="3" s="1"/>
  <c r="L87" i="3"/>
  <c r="N12" i="3" s="1"/>
  <c r="N25" i="3" s="1"/>
  <c r="P86" i="3"/>
  <c r="R11" i="3" s="1"/>
  <c r="R24" i="3" s="1"/>
  <c r="L86" i="3"/>
  <c r="N11" i="3" s="1"/>
  <c r="N24" i="3" s="1"/>
  <c r="P85" i="3"/>
  <c r="R10" i="3" s="1"/>
  <c r="R23" i="3" s="1"/>
  <c r="L85" i="3"/>
  <c r="N10" i="3" s="1"/>
  <c r="N23" i="3" s="1"/>
  <c r="P84" i="3"/>
  <c r="R9" i="3" s="1"/>
  <c r="R22" i="3" s="1"/>
  <c r="L84" i="3"/>
  <c r="N9" i="3" s="1"/>
  <c r="N22" i="3" s="1"/>
  <c r="P83" i="3"/>
  <c r="R8" i="3" s="1"/>
  <c r="R21" i="3" s="1"/>
  <c r="L83" i="3"/>
  <c r="N8" i="3" s="1"/>
  <c r="N21" i="3" s="1"/>
  <c r="P82" i="3"/>
  <c r="R7" i="3" s="1"/>
  <c r="R20" i="3" s="1"/>
  <c r="L82" i="3"/>
  <c r="N7" i="3" s="1"/>
  <c r="N20" i="3" s="1"/>
  <c r="P81" i="3"/>
  <c r="R6" i="3" s="1"/>
  <c r="R19" i="3" s="1"/>
  <c r="L81" i="3"/>
  <c r="N6" i="3" s="1"/>
  <c r="N19" i="3" s="1"/>
  <c r="L41" i="3"/>
  <c r="M41" i="3" s="1"/>
  <c r="M73" i="3"/>
  <c r="Q73" i="3"/>
  <c r="M89" i="3"/>
  <c r="Y73" i="3"/>
  <c r="AC73" i="3"/>
  <c r="AG73" i="3"/>
  <c r="AK73" i="3"/>
  <c r="Q89" i="3"/>
  <c r="O72" i="3"/>
  <c r="W72" i="3"/>
  <c r="AE72" i="3"/>
  <c r="O90" i="3" s="1"/>
  <c r="Q15" i="3" s="1"/>
  <c r="Q28" i="3" s="1"/>
  <c r="AM72" i="3"/>
  <c r="AE73" i="3"/>
  <c r="O91" i="3" s="1"/>
  <c r="Q16" i="3" s="1"/>
  <c r="Q29" i="3" s="1"/>
  <c r="O81" i="3"/>
  <c r="Q6" i="3" s="1"/>
  <c r="Q19" i="3" s="1"/>
  <c r="K83" i="3"/>
  <c r="M8" i="3" s="1"/>
  <c r="M21" i="3" s="1"/>
  <c r="K85" i="3"/>
  <c r="M10" i="3" s="1"/>
  <c r="M23" i="3" s="1"/>
  <c r="K87" i="3"/>
  <c r="M12" i="3" s="1"/>
  <c r="M25" i="3" s="1"/>
  <c r="K89" i="3"/>
  <c r="X73" i="3"/>
  <c r="AF73" i="3"/>
  <c r="AN73" i="3"/>
  <c r="C30" i="3"/>
  <c r="N89" i="3"/>
  <c r="L15" i="3"/>
  <c r="L28" i="3" s="1"/>
  <c r="R72" i="3"/>
  <c r="Z72" i="3"/>
  <c r="N90" i="3" s="1"/>
  <c r="P15" i="3" s="1"/>
  <c r="P28" i="3" s="1"/>
  <c r="AH72" i="3"/>
  <c r="L16" i="3"/>
  <c r="L29" i="3" s="1"/>
  <c r="Z73" i="3"/>
  <c r="N91" i="3" s="1"/>
  <c r="P16" i="3" s="1"/>
  <c r="P29" i="3" s="1"/>
  <c r="L6" i="3"/>
  <c r="L19" i="3" s="1"/>
  <c r="L7" i="3"/>
  <c r="L20" i="3" s="1"/>
  <c r="O83" i="3"/>
  <c r="Q8" i="3" s="1"/>
  <c r="Q21" i="3" s="1"/>
  <c r="O85" i="3"/>
  <c r="Q10" i="3" s="1"/>
  <c r="Q23" i="3" s="1"/>
  <c r="O87" i="3"/>
  <c r="Q12" i="3" s="1"/>
  <c r="Q25" i="3" s="1"/>
  <c r="K72" i="3"/>
  <c r="K90" i="3" s="1"/>
  <c r="M15" i="3" s="1"/>
  <c r="M28" i="3" s="1"/>
  <c r="S72" i="3"/>
  <c r="AA72" i="3"/>
  <c r="AI72" i="3"/>
  <c r="L72" i="3"/>
  <c r="P72" i="3"/>
  <c r="L90" i="3" s="1"/>
  <c r="N15" i="3" s="1"/>
  <c r="N28" i="3" s="1"/>
  <c r="T72" i="3"/>
  <c r="X72" i="3"/>
  <c r="AB72" i="3"/>
  <c r="AF72" i="3"/>
  <c r="AJ72" i="3"/>
  <c r="P90" i="3" s="1"/>
  <c r="R15" i="3" s="1"/>
  <c r="R28" i="3" s="1"/>
  <c r="AN72" i="3"/>
  <c r="P73" i="3"/>
  <c r="L91" i="3" s="1"/>
  <c r="N16" i="3" s="1"/>
  <c r="N29" i="3" s="1"/>
  <c r="AJ73" i="3"/>
  <c r="P91" i="3" s="1"/>
  <c r="R16" i="3" s="1"/>
  <c r="R29" i="3" s="1"/>
  <c r="M72" i="3"/>
  <c r="Q72" i="3"/>
  <c r="U72" i="3"/>
  <c r="M90" i="3" s="1"/>
  <c r="O15" i="3" s="1"/>
  <c r="O28" i="3" s="1"/>
  <c r="Y72" i="3"/>
  <c r="AC72" i="3"/>
  <c r="AG72" i="3"/>
  <c r="AK72" i="3"/>
  <c r="AO72" i="3"/>
  <c r="Q90" i="3" s="1"/>
  <c r="S15" i="3" s="1"/>
  <c r="S28" i="3" s="1"/>
  <c r="U73" i="3"/>
  <c r="M91" i="3" s="1"/>
  <c r="O16" i="3" s="1"/>
  <c r="O29" i="3" s="1"/>
  <c r="AO73" i="3"/>
  <c r="Q91" i="3" s="1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O188" i="3" l="1"/>
  <c r="O180" i="3" a="1"/>
  <c r="O172" i="3" a="1"/>
  <c r="O156" i="3" a="1"/>
  <c r="O148" i="3" a="1"/>
  <c r="O140" i="3" a="1"/>
  <c r="O132" i="3" a="1"/>
  <c r="O124" i="3" a="1"/>
  <c r="O116" i="3" a="1"/>
  <c r="O108" i="3" a="1"/>
  <c r="O100" i="3" a="1"/>
  <c r="AL72" i="3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  <c r="O172" i="3" l="1"/>
  <c r="O180" i="3"/>
  <c r="O156" i="3"/>
  <c r="O148" i="3"/>
  <c r="O140" i="3"/>
  <c r="O132" i="3"/>
  <c r="O124" i="3"/>
  <c r="O116" i="3"/>
  <c r="O108" i="3"/>
  <c r="O10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<sst xmlns="http://schemas.openxmlformats.org/spreadsheetml/2006/main" count="586" uniqueCount="115">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</sst>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-* #,##0.00000_-;\-* #,##0.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166" fontId="0" fillId="0" borderId="0" xfId="5" applyNumberFormat="1" applyFont="1"/>
    <xf numFmtId="0" fontId="11" fillId="11" borderId="0" xfId="0" applyFont="1" applyFill="1" applyAlignment="1">
      <alignment horizontal="center" wrapText="1"/>
    </xf>
  </cellXfs>
  <cellStyles count="6">
    <cellStyle name="20% - Énfasis5" xfId="2" builtinId="46"/>
    <cellStyle name="Millares" xfId="5" builtinId="3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Gasolina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CasoAlternativo!$J$81:$Q$81</c:f>
              <c:numCache>
                <c:formatCode>General</c:formatCode>
                <c:ptCount val="8"/>
                <c:pt idx="0">
                  <c:v>20.996427945518999</c:v>
                </c:pt>
                <c:pt idx="1">
                  <c:v>25.491360025404003</c:v>
                </c:pt>
                <c:pt idx="2">
                  <c:v>30.547421569079997</c:v>
                </c:pt>
                <c:pt idx="3">
                  <c:v>33.024909051576003</c:v>
                </c:pt>
                <c:pt idx="4">
                  <c:v>35.898836159393994</c:v>
                </c:pt>
                <c:pt idx="5">
                  <c:v>37.688749703397008</c:v>
                </c:pt>
                <c:pt idx="6">
                  <c:v>38.537161552070998</c:v>
                </c:pt>
                <c:pt idx="7">
                  <c:v>39.804000484833004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3-4137-974A-A9C3943B5BC7}"/>
            </c:ext>
          </c:extLst>
        </c:ser>
        <c:ser>
          <c:idx val="1"/>
          <c:order val="1"/>
          <c:tx>
            <c:v>Diésel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CasoAlternativo!$J$82:$Q$82</c:f>
              <c:numCache>
                <c:formatCode>General</c:formatCode>
                <c:ptCount val="8"/>
                <c:pt idx="0">
                  <c:v>20.905026160941002</c:v>
                </c:pt>
                <c:pt idx="1">
                  <c:v>24.237831286772998</c:v>
                </c:pt>
                <c:pt idx="2">
                  <c:v>30.190576998933</c:v>
                </c:pt>
                <c:pt idx="3">
                  <c:v>32.705944935650997</c:v>
                </c:pt>
                <c:pt idx="4">
                  <c:v>34.889889701978994</c:v>
                </c:pt>
                <c:pt idx="5">
                  <c:v>36.650082548313001</c:v>
                </c:pt>
                <c:pt idx="6">
                  <c:v>38.097377307522002</c:v>
                </c:pt>
                <c:pt idx="7">
                  <c:v>38.853150470433008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33-4137-974A-A9C3943B5BC7}"/>
            </c:ext>
          </c:extLst>
        </c:ser>
        <c:ser>
          <c:idx val="2"/>
          <c:order val="2"/>
          <c:tx>
            <c:v>Keroseno-Jet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CasoAlternativo!$J$83:$Q$83</c:f>
              <c:numCache>
                <c:formatCode>General</c:formatCode>
                <c:ptCount val="8"/>
                <c:pt idx="0">
                  <c:v>13.877034192216</c:v>
                </c:pt>
                <c:pt idx="1">
                  <c:v>17.954588421432</c:v>
                </c:pt>
                <c:pt idx="2">
                  <c:v>24.371681055696005</c:v>
                </c:pt>
                <c:pt idx="3">
                  <c:v>27.021204906228</c:v>
                </c:pt>
                <c:pt idx="4">
                  <c:v>29.437859598029998</c:v>
                </c:pt>
                <c:pt idx="5">
                  <c:v>31.261505949063</c:v>
                </c:pt>
                <c:pt idx="6">
                  <c:v>32.688615049622996</c:v>
                </c:pt>
                <c:pt idx="7">
                  <c:v>33.602785493940004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3-4137-974A-A9C3943B5BC7}"/>
            </c:ext>
          </c:extLst>
        </c:ser>
        <c:ser>
          <c:idx val="3"/>
          <c:order val="3"/>
          <c:tx>
            <c:strRef>
              <c:f>CasoAlternativo!$I$84</c:f>
              <c:strCache>
                <c:ptCount val="1"/>
                <c:pt idx="0">
                  <c:v>LPG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CasoAlternativo!$J$84:$Q$84</c:f>
              <c:numCache>
                <c:formatCode>General</c:formatCode>
                <c:ptCount val="8"/>
                <c:pt idx="0">
                  <c:v>17.551047751146001</c:v>
                </c:pt>
                <c:pt idx="1">
                  <c:v>20.045582670203999</c:v>
                </c:pt>
                <c:pt idx="2">
                  <c:v>30.990463460658003</c:v>
                </c:pt>
                <c:pt idx="3">
                  <c:v>37.844807772446998</c:v>
                </c:pt>
                <c:pt idx="4">
                  <c:v>40.179621309749997</c:v>
                </c:pt>
                <c:pt idx="5">
                  <c:v>41.761107999819004</c:v>
                </c:pt>
                <c:pt idx="6">
                  <c:v>43.302257494001999</c:v>
                </c:pt>
                <c:pt idx="7">
                  <c:v>43.799493666006001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33-4137-974A-A9C3943B5BC7}"/>
            </c:ext>
          </c:extLst>
        </c:ser>
        <c:ser>
          <c:idx val="4"/>
          <c:order val="4"/>
          <c:tx>
            <c:v>Fuel Oil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CasoAlternativo!$J$85:$Q$85</c:f>
              <c:numCache>
                <c:formatCode>General</c:formatCode>
                <c:ptCount val="8"/>
                <c:pt idx="0">
                  <c:v>9.3223337201280021</c:v>
                </c:pt>
                <c:pt idx="1">
                  <c:v>13.72703456943</c:v>
                </c:pt>
                <c:pt idx="2">
                  <c:v>19.950516625104001</c:v>
                </c:pt>
                <c:pt idx="3">
                  <c:v>22.011837567057004</c:v>
                </c:pt>
                <c:pt idx="4">
                  <c:v>24.103288663623001</c:v>
                </c:pt>
                <c:pt idx="5">
                  <c:v>25.621477290980998</c:v>
                </c:pt>
                <c:pt idx="6">
                  <c:v>26.186885200710002</c:v>
                </c:pt>
                <c:pt idx="7">
                  <c:v>26.538456117069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33-4137-974A-A9C3943B5BC7}"/>
            </c:ext>
          </c:extLst>
        </c:ser>
        <c:ser>
          <c:idx val="5"/>
          <c:order val="5"/>
          <c:tx>
            <c:v>Etanol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CasoAlternativo!$J$80:$Q$80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CasoAlternativo!$J$86:$Q$86</c:f>
              <c:numCache>
                <c:formatCode>General</c:formatCode>
                <c:ptCount val="8"/>
                <c:pt idx="0">
                  <c:v>15.484369752577541</c:v>
                </c:pt>
                <c:pt idx="1">
                  <c:v>15.267547210351818</c:v>
                </c:pt>
                <c:pt idx="2">
                  <c:v>16.076228516171685</c:v>
                </c:pt>
                <c:pt idx="3">
                  <c:v>18.475113595146638</c:v>
                </c:pt>
                <c:pt idx="4">
                  <c:v>25.499449139045872</c:v>
                </c:pt>
                <c:pt idx="5">
                  <c:v>28.021512547352661</c:v>
                </c:pt>
                <c:pt idx="6">
                  <c:v>25.226404215831689</c:v>
                </c:pt>
                <c:pt idx="7">
                  <c:v>26.973992561674077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33-4137-974A-A9C3943B5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880048"/>
        <c:axId val="1546883376"/>
      </c:lineChart>
      <c:catAx>
        <c:axId val="15468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3376"/>
        <c:crosses val="autoZero"/>
        <c:auto val="1"/>
        <c:lblAlgn val="ctr"/>
        <c:lblOffset val="100"/>
        <c:noMultiLvlLbl val="0"/>
      </c:catAx>
      <c:valAx>
        <c:axId val="15468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468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  <xdr:twoCellAnchor>
    <xdr:from>
      <xdr:col>22</xdr:col>
      <xdr:colOff>116898</xdr:colOff>
      <xdr:row>79</xdr:row>
      <xdr:rowOff>32471</xdr:rowOff>
    </xdr:from>
    <xdr:to>
      <xdr:col>28</xdr:col>
      <xdr:colOff>111702</xdr:colOff>
      <xdr:row>93</xdr:row>
      <xdr:rowOff>108671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929BA2F-3379-1953-5239-F940CA3B4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K76" zoomScale="55" zoomScaleNormal="55" workbookViewId="0">
      <selection activeCell="I81" sqref="I81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20.996427945518999</v>
      </c>
      <c r="M6" s="12">
        <f t="shared" ref="M6:S13" si="0">+K81</f>
        <v>25.491360025404003</v>
      </c>
      <c r="N6" s="12">
        <f t="shared" si="0"/>
        <v>30.547421569079997</v>
      </c>
      <c r="O6" s="12">
        <f t="shared" si="0"/>
        <v>33.024909051576003</v>
      </c>
      <c r="P6" s="12">
        <f t="shared" si="0"/>
        <v>35.898836159393994</v>
      </c>
      <c r="Q6" s="12">
        <f t="shared" si="0"/>
        <v>37.688749703397008</v>
      </c>
      <c r="R6" s="12">
        <f t="shared" si="0"/>
        <v>38.537161552070998</v>
      </c>
      <c r="S6" s="12">
        <f t="shared" si="0"/>
        <v>39.804000484833004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24.237831286772998</v>
      </c>
      <c r="N7" s="12">
        <f t="shared" si="0"/>
        <v>30.190576998933</v>
      </c>
      <c r="O7" s="12">
        <f t="shared" si="0"/>
        <v>32.705944935650997</v>
      </c>
      <c r="P7" s="12">
        <f t="shared" si="0"/>
        <v>34.889889701978994</v>
      </c>
      <c r="Q7" s="12">
        <f t="shared" si="0"/>
        <v>36.650082548313001</v>
      </c>
      <c r="R7" s="12">
        <f t="shared" si="0"/>
        <v>38.097377307522002</v>
      </c>
      <c r="S7" s="12">
        <f t="shared" si="0"/>
        <v>38.853150470433008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17.954588421432</v>
      </c>
      <c r="N8" s="12">
        <f t="shared" si="0"/>
        <v>24.371681055696005</v>
      </c>
      <c r="O8" s="12">
        <f t="shared" si="0"/>
        <v>27.021204906228</v>
      </c>
      <c r="P8" s="12">
        <f t="shared" si="0"/>
        <v>29.437859598029998</v>
      </c>
      <c r="Q8" s="12">
        <f t="shared" si="0"/>
        <v>31.261505949063</v>
      </c>
      <c r="R8" s="12">
        <f t="shared" si="0"/>
        <v>32.688615049622996</v>
      </c>
      <c r="S8" s="12">
        <f t="shared" si="0"/>
        <v>33.602785493940004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20.045582670203999</v>
      </c>
      <c r="N9" s="12">
        <f t="shared" si="0"/>
        <v>30.990463460658003</v>
      </c>
      <c r="O9" s="12">
        <f t="shared" si="0"/>
        <v>37.844807772446998</v>
      </c>
      <c r="P9" s="12">
        <f t="shared" si="0"/>
        <v>40.179621309749997</v>
      </c>
      <c r="Q9" s="12">
        <f t="shared" si="0"/>
        <v>41.761107999819004</v>
      </c>
      <c r="R9" s="12">
        <f t="shared" si="0"/>
        <v>43.302257494001999</v>
      </c>
      <c r="S9" s="12">
        <f t="shared" si="0"/>
        <v>43.799493666006001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9.3223337201280021</v>
      </c>
      <c r="M10" s="12">
        <f t="shared" si="0"/>
        <v>13.72703456943</v>
      </c>
      <c r="N10" s="12">
        <f t="shared" si="0"/>
        <v>19.950516625104001</v>
      </c>
      <c r="O10" s="12">
        <f t="shared" si="0"/>
        <v>22.011837567057004</v>
      </c>
      <c r="P10" s="12">
        <f t="shared" si="0"/>
        <v>24.103288663623001</v>
      </c>
      <c r="Q10" s="12">
        <f t="shared" si="0"/>
        <v>25.621477290980998</v>
      </c>
      <c r="R10" s="12">
        <f t="shared" si="0"/>
        <v>26.186885200710002</v>
      </c>
      <c r="S10" s="12">
        <f t="shared" si="0"/>
        <v>26.538456117069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15.267547210351818</v>
      </c>
      <c r="N11" s="12">
        <f t="shared" si="0"/>
        <v>16.076228516171685</v>
      </c>
      <c r="O11" s="12">
        <f t="shared" si="0"/>
        <v>18.475113595146638</v>
      </c>
      <c r="P11" s="12">
        <f t="shared" si="0"/>
        <v>25.499449139045872</v>
      </c>
      <c r="Q11" s="12">
        <f t="shared" si="0"/>
        <v>28.021512547352661</v>
      </c>
      <c r="R11" s="12">
        <f t="shared" si="0"/>
        <v>25.226404215831689</v>
      </c>
      <c r="S11" s="12">
        <f t="shared" si="0"/>
        <v>26.973992561674077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31.322836701288676</v>
      </c>
      <c r="N12" s="12">
        <f t="shared" si="0"/>
        <v>39.015640552433432</v>
      </c>
      <c r="O12" s="12">
        <f t="shared" si="0"/>
        <v>42.266280355693034</v>
      </c>
      <c r="P12" s="12">
        <f t="shared" si="0"/>
        <v>45.088618066974036</v>
      </c>
      <c r="Q12" s="12">
        <f t="shared" si="0"/>
        <v>47.363336148644329</v>
      </c>
      <c r="R12" s="12">
        <f t="shared" si="0"/>
        <v>49.233692323046512</v>
      </c>
      <c r="S12" s="12">
        <f t="shared" si="0"/>
        <v>50.210386940852374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4.7686256124390001</v>
      </c>
      <c r="M13" s="12">
        <f t="shared" si="0"/>
        <v>4.4696661221159992</v>
      </c>
      <c r="N13" s="12">
        <f t="shared" si="0"/>
        <v>4.7636988596730001</v>
      </c>
      <c r="O13" s="12">
        <f t="shared" si="0"/>
        <v>5.3431827996689991</v>
      </c>
      <c r="P13" s="12">
        <f t="shared" si="0"/>
        <v>5.6996757297089999</v>
      </c>
      <c r="Q13" s="12">
        <f t="shared" si="0"/>
        <v>5.8174002880109992</v>
      </c>
      <c r="R13" s="12">
        <f t="shared" si="0"/>
        <v>6.0810886643129995</v>
      </c>
      <c r="S13" s="12">
        <f t="shared" si="0"/>
        <v>6.2797274120880004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13.936113077570406</v>
      </c>
      <c r="N14" s="12">
        <f t="shared" si="2"/>
        <v>18.754767902286247</v>
      </c>
      <c r="O14" s="12">
        <f t="shared" si="2"/>
        <v>22.369962611540721</v>
      </c>
      <c r="P14" s="12">
        <f t="shared" si="2"/>
        <v>25.612524998362172</v>
      </c>
      <c r="Q14" s="12">
        <f t="shared" si="2"/>
        <v>27.580685197432587</v>
      </c>
      <c r="R14" s="12">
        <f t="shared" si="2"/>
        <v>29.099592320712304</v>
      </c>
      <c r="S14" s="12">
        <f t="shared" si="2"/>
        <v>30.008644929154396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12.821442051109361</v>
      </c>
      <c r="N15" s="12">
        <f t="shared" si="3"/>
        <v>17.254679873987563</v>
      </c>
      <c r="O15" s="12">
        <f t="shared" si="3"/>
        <v>20.580715563435646</v>
      </c>
      <c r="P15" s="12">
        <f t="shared" si="3"/>
        <v>23.563923686699965</v>
      </c>
      <c r="Q15" s="12">
        <f t="shared" si="3"/>
        <v>25.374661860193644</v>
      </c>
      <c r="R15" s="12">
        <f t="shared" si="3"/>
        <v>26.772080175741873</v>
      </c>
      <c r="S15" s="12">
        <f t="shared" si="3"/>
        <v>27.608422796935795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10.592099998187276</v>
      </c>
      <c r="N16" s="12">
        <f t="shared" si="3"/>
        <v>14.254503817390207</v>
      </c>
      <c r="O16" s="12">
        <f t="shared" si="3"/>
        <v>17.002221467225521</v>
      </c>
      <c r="P16" s="12">
        <f t="shared" si="3"/>
        <v>19.466721063375562</v>
      </c>
      <c r="Q16" s="12">
        <f t="shared" si="3"/>
        <v>20.962615185715769</v>
      </c>
      <c r="R16" s="12">
        <f t="shared" si="3"/>
        <v>22.11705588580103</v>
      </c>
      <c r="S16" s="12">
        <f t="shared" si="3"/>
        <v>22.807978532498602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22.046249342794948</v>
      </c>
      <c r="M19" s="20">
        <f t="shared" ref="L19:S29" si="4">+M6+($E$13*M6)</f>
        <v>26.765928026674203</v>
      </c>
      <c r="N19" s="20">
        <f t="shared" si="4"/>
        <v>32.074792647533997</v>
      </c>
      <c r="O19" s="20">
        <f t="shared" si="4"/>
        <v>34.676154504154802</v>
      </c>
      <c r="P19" s="20">
        <f t="shared" si="4"/>
        <v>37.693777967363694</v>
      </c>
      <c r="Q19" s="20">
        <f t="shared" si="4"/>
        <v>39.573187188566855</v>
      </c>
      <c r="R19" s="20">
        <f t="shared" si="4"/>
        <v>40.464019629674546</v>
      </c>
      <c r="S19" s="20">
        <f t="shared" si="4"/>
        <v>41.794200509074656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25.449722851111648</v>
      </c>
      <c r="N20" s="20">
        <f t="shared" si="4"/>
        <v>31.700105848879652</v>
      </c>
      <c r="O20" s="20">
        <f t="shared" si="4"/>
        <v>34.341242182433547</v>
      </c>
      <c r="P20" s="20">
        <f t="shared" si="4"/>
        <v>36.634384187077941</v>
      </c>
      <c r="Q20" s="20">
        <f t="shared" si="4"/>
        <v>38.482586675728655</v>
      </c>
      <c r="R20" s="20">
        <f t="shared" si="4"/>
        <v>40.002246172898104</v>
      </c>
      <c r="S20" s="20">
        <f t="shared" si="4"/>
        <v>40.795807993954661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18.852317842503599</v>
      </c>
      <c r="N21" s="20">
        <f t="shared" si="4"/>
        <v>25.590265108480807</v>
      </c>
      <c r="O21" s="20">
        <f t="shared" si="4"/>
        <v>28.372265151539402</v>
      </c>
      <c r="P21" s="20">
        <f t="shared" si="4"/>
        <v>30.909752577931499</v>
      </c>
      <c r="Q21" s="20">
        <f t="shared" si="4"/>
        <v>32.824581246516153</v>
      </c>
      <c r="R21" s="20">
        <f t="shared" si="4"/>
        <v>34.323045802104147</v>
      </c>
      <c r="S21" s="20">
        <f t="shared" si="4"/>
        <v>35.282924768637002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21.047861803714198</v>
      </c>
      <c r="N22" s="20">
        <f t="shared" si="4"/>
        <v>32.539986633690901</v>
      </c>
      <c r="O22" s="20">
        <f t="shared" si="4"/>
        <v>39.737048161069346</v>
      </c>
      <c r="P22" s="20">
        <f t="shared" si="4"/>
        <v>42.188602375237494</v>
      </c>
      <c r="Q22" s="20">
        <f t="shared" si="4"/>
        <v>43.849163399809953</v>
      </c>
      <c r="R22" s="20">
        <f t="shared" si="4"/>
        <v>45.467370368702099</v>
      </c>
      <c r="S22" s="20">
        <f t="shared" si="4"/>
        <v>45.9894683493063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9.7884504061344018</v>
      </c>
      <c r="M23" s="20">
        <f t="shared" si="4"/>
        <v>14.4133862979015</v>
      </c>
      <c r="N23" s="20">
        <f t="shared" si="4"/>
        <v>20.9480424563592</v>
      </c>
      <c r="O23" s="20">
        <f t="shared" si="4"/>
        <v>23.112429445409855</v>
      </c>
      <c r="P23" s="20">
        <f t="shared" si="4"/>
        <v>25.308453096804151</v>
      </c>
      <c r="Q23" s="20">
        <f t="shared" si="4"/>
        <v>26.902551155530048</v>
      </c>
      <c r="R23" s="20">
        <f t="shared" si="4"/>
        <v>27.496229460745504</v>
      </c>
      <c r="S23" s="20">
        <f t="shared" si="4"/>
        <v>27.865378922922449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16.030924570869409</v>
      </c>
      <c r="N24" s="20">
        <f t="shared" si="4"/>
        <v>16.880039941980268</v>
      </c>
      <c r="O24" s="20">
        <f t="shared" si="4"/>
        <v>19.398869274903969</v>
      </c>
      <c r="P24" s="20">
        <f t="shared" si="4"/>
        <v>26.774421595998167</v>
      </c>
      <c r="Q24" s="20">
        <f t="shared" si="4"/>
        <v>29.422588174720293</v>
      </c>
      <c r="R24" s="20">
        <f t="shared" si="4"/>
        <v>26.487724426623274</v>
      </c>
      <c r="S24" s="20">
        <f t="shared" si="4"/>
        <v>28.322692189757781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32.888978536353108</v>
      </c>
      <c r="N25" s="20">
        <f t="shared" si="4"/>
        <v>40.966422580055102</v>
      </c>
      <c r="O25" s="20">
        <f t="shared" si="4"/>
        <v>44.379594373477687</v>
      </c>
      <c r="P25" s="20">
        <f t="shared" si="4"/>
        <v>47.343048970322741</v>
      </c>
      <c r="Q25" s="20">
        <f t="shared" si="4"/>
        <v>49.731502956076547</v>
      </c>
      <c r="R25" s="20">
        <f t="shared" si="4"/>
        <v>51.695376939198837</v>
      </c>
      <c r="S25" s="20">
        <f t="shared" si="4"/>
        <v>52.720906287894991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5.00705689306095</v>
      </c>
      <c r="M26" s="20">
        <f t="shared" si="4"/>
        <v>4.6931494282217994</v>
      </c>
      <c r="N26" s="20">
        <f t="shared" si="4"/>
        <v>5.0018838026566499</v>
      </c>
      <c r="O26" s="20">
        <f t="shared" si="4"/>
        <v>5.6103419396524492</v>
      </c>
      <c r="P26" s="20">
        <f t="shared" si="4"/>
        <v>5.9846595161944496</v>
      </c>
      <c r="Q26" s="20">
        <f t="shared" si="4"/>
        <v>6.1082703024115492</v>
      </c>
      <c r="R26" s="20">
        <f t="shared" si="4"/>
        <v>6.3851430975286494</v>
      </c>
      <c r="S26" s="20">
        <f t="shared" si="4"/>
        <v>6.5937137826924008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14.632918731448926</v>
      </c>
      <c r="N27" s="20">
        <f t="shared" si="4"/>
        <v>19.692506297400559</v>
      </c>
      <c r="O27" s="20">
        <f t="shared" si="4"/>
        <v>23.488460742117759</v>
      </c>
      <c r="P27" s="20">
        <f t="shared" si="4"/>
        <v>26.893151248280279</v>
      </c>
      <c r="Q27" s="20">
        <f t="shared" si="4"/>
        <v>28.959719457304217</v>
      </c>
      <c r="R27" s="20">
        <f t="shared" si="4"/>
        <v>30.554571936747919</v>
      </c>
      <c r="S27" s="20">
        <f t="shared" si="4"/>
        <v>31.509077175612116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13.462514153664829</v>
      </c>
      <c r="N28" s="20">
        <f t="shared" si="4"/>
        <v>18.117413867686942</v>
      </c>
      <c r="O28" s="20">
        <f t="shared" si="4"/>
        <v>21.609751341607428</v>
      </c>
      <c r="P28" s="20">
        <f t="shared" si="4"/>
        <v>24.742119871034962</v>
      </c>
      <c r="Q28" s="20">
        <f t="shared" si="4"/>
        <v>26.643394953203327</v>
      </c>
      <c r="R28" s="20">
        <f t="shared" si="4"/>
        <v>28.110684184528967</v>
      </c>
      <c r="S28" s="20">
        <f t="shared" si="4"/>
        <v>28.988843936782583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11.121704998096639</v>
      </c>
      <c r="N29" s="20">
        <f t="shared" si="4"/>
        <v>14.967229008259718</v>
      </c>
      <c r="O29" s="20">
        <f t="shared" si="4"/>
        <v>17.852332540586797</v>
      </c>
      <c r="P29" s="20">
        <f t="shared" si="4"/>
        <v>20.440057116544342</v>
      </c>
      <c r="Q29" s="20">
        <f t="shared" si="4"/>
        <v>22.01074594500156</v>
      </c>
      <c r="R29" s="20">
        <f t="shared" si="4"/>
        <v>23.222908680091081</v>
      </c>
      <c r="S29" s="20">
        <f t="shared" si="4"/>
        <v>23.948377459123531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22.152407</v>
      </c>
      <c r="K63" s="28">
        <v>26.894812000000002</v>
      </c>
      <c r="L63" s="27">
        <v>27.852322000000001</v>
      </c>
      <c r="M63" s="28">
        <v>29.134391999999998</v>
      </c>
      <c r="N63" s="27">
        <v>30.982975</v>
      </c>
      <c r="O63" s="28">
        <v>31.817019999999999</v>
      </c>
      <c r="P63" s="27">
        <v>32.229239999999997</v>
      </c>
      <c r="Q63" s="28">
        <v>32.767643</v>
      </c>
      <c r="R63" s="27">
        <v>32.863674000000003</v>
      </c>
      <c r="S63" s="28">
        <v>33.268425000000001</v>
      </c>
      <c r="T63" s="27">
        <v>34.517451999999999</v>
      </c>
      <c r="U63" s="28">
        <v>34.843128</v>
      </c>
      <c r="V63" s="27">
        <v>35.394306</v>
      </c>
      <c r="W63" s="28">
        <v>36.360000999999997</v>
      </c>
      <c r="X63" s="27">
        <v>37.073784000000003</v>
      </c>
      <c r="Y63" s="28">
        <v>37.364136000000002</v>
      </c>
      <c r="Z63" s="27">
        <v>37.875281999999999</v>
      </c>
      <c r="AA63" s="28">
        <v>38.325389999999999</v>
      </c>
      <c r="AB63" s="27">
        <v>38.659260000000003</v>
      </c>
      <c r="AC63" s="28">
        <v>39.085059999999999</v>
      </c>
      <c r="AD63" s="27">
        <v>39.338279999999997</v>
      </c>
      <c r="AE63" s="28">
        <v>39.763741000000003</v>
      </c>
      <c r="AF63" s="27">
        <v>40.098880999999999</v>
      </c>
      <c r="AG63" s="28">
        <v>40.284770999999999</v>
      </c>
      <c r="AH63" s="27">
        <v>40.596789999999999</v>
      </c>
      <c r="AI63" s="28">
        <v>40.477127000000003</v>
      </c>
      <c r="AJ63" s="27">
        <v>40.658862999999997</v>
      </c>
      <c r="AK63" s="28">
        <v>40.887011999999999</v>
      </c>
      <c r="AL63" s="27">
        <v>41.241058000000002</v>
      </c>
      <c r="AM63" s="28">
        <v>41.686152999999997</v>
      </c>
      <c r="AN63" s="27">
        <v>41.741008999999998</v>
      </c>
      <c r="AO63" s="28">
        <v>41.995449000000001</v>
      </c>
    </row>
    <row r="64" spans="9:41" x14ac:dyDescent="0.25">
      <c r="I64" t="s">
        <v>64</v>
      </c>
      <c r="J64" s="27">
        <v>22.055973000000002</v>
      </c>
      <c r="K64" s="28">
        <v>25.572268999999999</v>
      </c>
      <c r="L64" s="27">
        <v>26.613316000000001</v>
      </c>
      <c r="M64" s="28">
        <v>28.124787999999999</v>
      </c>
      <c r="N64" s="27">
        <v>30.292444</v>
      </c>
      <c r="O64" s="28">
        <v>31.324137</v>
      </c>
      <c r="P64" s="27">
        <v>31.852748999999999</v>
      </c>
      <c r="Q64" s="28">
        <v>32.400063000000003</v>
      </c>
      <c r="R64" s="27">
        <v>32.426983</v>
      </c>
      <c r="S64" s="28">
        <v>32.864075</v>
      </c>
      <c r="T64" s="27">
        <v>34.243332000000002</v>
      </c>
      <c r="U64" s="28">
        <v>34.506602999999998</v>
      </c>
      <c r="V64" s="27">
        <v>35.074370999999999</v>
      </c>
      <c r="W64" s="28">
        <v>36.221522999999998</v>
      </c>
      <c r="X64" s="27">
        <v>36.367125999999999</v>
      </c>
      <c r="Y64" s="28">
        <v>36.482796</v>
      </c>
      <c r="Z64" s="27">
        <v>36.810786999999998</v>
      </c>
      <c r="AA64" s="28">
        <v>37.256233000000002</v>
      </c>
      <c r="AB64" s="27">
        <v>37.567458999999999</v>
      </c>
      <c r="AC64" s="28">
        <v>37.927948000000001</v>
      </c>
      <c r="AD64" s="27">
        <v>38.284236999999997</v>
      </c>
      <c r="AE64" s="28">
        <v>38.667889000000002</v>
      </c>
      <c r="AF64" s="27">
        <v>38.973660000000002</v>
      </c>
      <c r="AG64" s="28">
        <v>39.182364999999997</v>
      </c>
      <c r="AH64" s="27">
        <v>39.525100999999999</v>
      </c>
      <c r="AI64" s="28">
        <v>39.834358000000002</v>
      </c>
      <c r="AJ64" s="27">
        <v>40.194865999999998</v>
      </c>
      <c r="AK64" s="28">
        <v>40.266899000000002</v>
      </c>
      <c r="AL64" s="27">
        <v>40.487682</v>
      </c>
      <c r="AM64" s="28">
        <v>40.762531000000003</v>
      </c>
      <c r="AN64" s="27">
        <v>40.970539000000002</v>
      </c>
      <c r="AO64" s="28">
        <v>40.992249000000001</v>
      </c>
    </row>
    <row r="65" spans="9:41" x14ac:dyDescent="0.25">
      <c r="I65" t="s">
        <v>65</v>
      </c>
      <c r="J65" s="27">
        <v>14.641048</v>
      </c>
      <c r="K65" s="28">
        <v>18.943096000000001</v>
      </c>
      <c r="L65" s="27">
        <v>20.023890999999999</v>
      </c>
      <c r="M65" s="28">
        <v>21.532677</v>
      </c>
      <c r="N65" s="27">
        <v>23.806660000000001</v>
      </c>
      <c r="O65" s="28">
        <v>24.950581</v>
      </c>
      <c r="P65" s="27">
        <v>25.713488000000002</v>
      </c>
      <c r="Q65" s="28">
        <v>26.329896999999999</v>
      </c>
      <c r="R65" s="27">
        <v>26.336856999999998</v>
      </c>
      <c r="S65" s="28">
        <v>26.803877</v>
      </c>
      <c r="T65" s="27">
        <v>28.278908000000001</v>
      </c>
      <c r="U65" s="28">
        <v>28.508883999999998</v>
      </c>
      <c r="V65" s="27">
        <v>29.156458000000001</v>
      </c>
      <c r="W65" s="28">
        <v>30.280666</v>
      </c>
      <c r="X65" s="27">
        <v>30.506287</v>
      </c>
      <c r="Y65" s="28">
        <v>30.730854000000001</v>
      </c>
      <c r="Z65" s="27">
        <v>31.058589999999999</v>
      </c>
      <c r="AA65" s="28">
        <v>31.573094999999999</v>
      </c>
      <c r="AB65" s="27">
        <v>31.895064999999999</v>
      </c>
      <c r="AC65" s="28">
        <v>32.216358</v>
      </c>
      <c r="AD65" s="27">
        <v>32.473381000000003</v>
      </c>
      <c r="AE65" s="28">
        <v>32.982638999999999</v>
      </c>
      <c r="AF65" s="27">
        <v>33.295848999999997</v>
      </c>
      <c r="AG65" s="28">
        <v>33.549702000000003</v>
      </c>
      <c r="AH65" s="27">
        <v>33.880611000000002</v>
      </c>
      <c r="AI65" s="28">
        <v>34.204624000000003</v>
      </c>
      <c r="AJ65" s="27">
        <v>34.488318999999997</v>
      </c>
      <c r="AK65" s="28">
        <v>34.762881999999998</v>
      </c>
      <c r="AL65" s="27">
        <v>34.903861999999997</v>
      </c>
      <c r="AM65" s="28">
        <v>35.079922000000003</v>
      </c>
      <c r="AN65" s="27">
        <v>35.317905000000003</v>
      </c>
      <c r="AO65" s="28">
        <v>35.452820000000003</v>
      </c>
    </row>
    <row r="66" spans="9:41" x14ac:dyDescent="0.25">
      <c r="I66" t="s">
        <v>11</v>
      </c>
      <c r="J66" s="27">
        <v>18.517337999999999</v>
      </c>
      <c r="K66" s="28">
        <v>21.149211999999999</v>
      </c>
      <c r="L66" s="27">
        <v>23.418537000000001</v>
      </c>
      <c r="M66" s="28">
        <v>25.609407000000001</v>
      </c>
      <c r="N66" s="27">
        <v>28.016725999999998</v>
      </c>
      <c r="O66" s="28">
        <v>30.312042000000002</v>
      </c>
      <c r="P66" s="27">
        <v>32.696674000000002</v>
      </c>
      <c r="Q66" s="28">
        <v>35.037052000000003</v>
      </c>
      <c r="R66" s="27">
        <v>36.921214999999997</v>
      </c>
      <c r="S66" s="28">
        <v>38.226326</v>
      </c>
      <c r="T66" s="27">
        <v>39.243225000000002</v>
      </c>
      <c r="U66" s="28">
        <v>39.928390999999998</v>
      </c>
      <c r="V66" s="27">
        <v>40.405757999999999</v>
      </c>
      <c r="W66" s="28">
        <v>40.893833000000001</v>
      </c>
      <c r="X66" s="27">
        <v>41.188442000000002</v>
      </c>
      <c r="Y66" s="28">
        <v>41.869041000000003</v>
      </c>
      <c r="Z66" s="27">
        <v>42.391750000000002</v>
      </c>
      <c r="AA66" s="28">
        <v>42.858756999999997</v>
      </c>
      <c r="AB66" s="27">
        <v>43.184052000000001</v>
      </c>
      <c r="AC66" s="28">
        <v>43.467883999999998</v>
      </c>
      <c r="AD66" s="27">
        <v>43.735236999999998</v>
      </c>
      <c r="AE66" s="28">
        <v>44.060307000000002</v>
      </c>
      <c r="AF66" s="27">
        <v>44.418362000000002</v>
      </c>
      <c r="AG66" s="28">
        <v>44.797176</v>
      </c>
      <c r="AH66" s="27">
        <v>45.145797999999999</v>
      </c>
      <c r="AI66" s="28">
        <v>45.446598000000002</v>
      </c>
      <c r="AJ66" s="27">
        <v>45.686306000000002</v>
      </c>
      <c r="AK66" s="28">
        <v>45.916629999999998</v>
      </c>
      <c r="AL66" s="27">
        <v>46.060040000000001</v>
      </c>
      <c r="AM66" s="28">
        <v>46.173824000000003</v>
      </c>
      <c r="AN66" s="27">
        <v>46.209910999999998</v>
      </c>
      <c r="AO66" s="28">
        <v>46.210917999999999</v>
      </c>
    </row>
    <row r="67" spans="9:41" x14ac:dyDescent="0.25">
      <c r="I67" t="s">
        <v>66</v>
      </c>
      <c r="J67" s="28">
        <v>9.8355840000000008</v>
      </c>
      <c r="K67" s="27">
        <v>14.48279</v>
      </c>
      <c r="L67" s="28">
        <v>15.786534</v>
      </c>
      <c r="M67" s="27">
        <v>17.259910999999999</v>
      </c>
      <c r="N67" s="28">
        <v>19.125557000000001</v>
      </c>
      <c r="O67" s="27">
        <v>20.296092999999999</v>
      </c>
      <c r="P67" s="28">
        <v>21.048912000000001</v>
      </c>
      <c r="Q67" s="27">
        <v>21.622944</v>
      </c>
      <c r="R67" s="28">
        <v>21.716128999999999</v>
      </c>
      <c r="S67" s="27">
        <v>22.055429</v>
      </c>
      <c r="T67" s="28">
        <v>22.949953000000001</v>
      </c>
      <c r="U67" s="27">
        <v>23.223721000000001</v>
      </c>
      <c r="V67" s="28">
        <v>23.722754999999999</v>
      </c>
      <c r="W67" s="27">
        <v>24.640903000000002</v>
      </c>
      <c r="X67" s="28">
        <v>24.906824</v>
      </c>
      <c r="Y67" s="27">
        <v>25.064522</v>
      </c>
      <c r="Z67" s="28">
        <v>25.430319000000001</v>
      </c>
      <c r="AA67" s="27">
        <v>25.792866</v>
      </c>
      <c r="AB67" s="28">
        <v>26.103365</v>
      </c>
      <c r="AC67" s="27">
        <v>26.422304</v>
      </c>
      <c r="AD67" s="28">
        <v>26.632486</v>
      </c>
      <c r="AE67" s="27">
        <v>27.032093</v>
      </c>
      <c r="AF67" s="28">
        <v>27.205023000000001</v>
      </c>
      <c r="AG67" s="27">
        <v>27.444298</v>
      </c>
      <c r="AH67" s="28">
        <v>27.620132000000002</v>
      </c>
      <c r="AI67" s="27">
        <v>27.701433000000002</v>
      </c>
      <c r="AJ67" s="28">
        <v>27.628630000000001</v>
      </c>
      <c r="AK67" s="27">
        <v>28.105454999999999</v>
      </c>
      <c r="AL67" s="28">
        <v>27.976085999999999</v>
      </c>
      <c r="AM67" s="27">
        <v>27.966805999999998</v>
      </c>
      <c r="AN67" s="28">
        <v>28.184470999999998</v>
      </c>
      <c r="AO67" s="27">
        <v>27.999556999999999</v>
      </c>
    </row>
    <row r="68" spans="9:41" x14ac:dyDescent="0.25">
      <c r="I68" t="s">
        <v>67</v>
      </c>
      <c r="J68">
        <v>16.336877005347596</v>
      </c>
      <c r="K68">
        <v>16.108117084154237</v>
      </c>
      <c r="L68">
        <v>16.707713481564873</v>
      </c>
      <c r="M68">
        <v>17.440307908809459</v>
      </c>
      <c r="N68">
        <v>17.140964818463271</v>
      </c>
      <c r="O68">
        <v>16.7231871657754</v>
      </c>
      <c r="P68">
        <v>16.961321137067266</v>
      </c>
      <c r="Q68">
        <v>17.115821559245706</v>
      </c>
      <c r="R68">
        <v>17.492001125809175</v>
      </c>
      <c r="S68">
        <v>17.983033492822965</v>
      </c>
      <c r="T68">
        <v>18.462729524345622</v>
      </c>
      <c r="U68">
        <v>19.492279200675487</v>
      </c>
      <c r="V68">
        <v>19.788395159020546</v>
      </c>
      <c r="W68">
        <v>20.27345792288207</v>
      </c>
      <c r="X68">
        <v>23.112423867154515</v>
      </c>
      <c r="Y68">
        <v>24.490220095693783</v>
      </c>
      <c r="Z68">
        <v>26.903346467773709</v>
      </c>
      <c r="AA68">
        <v>28.210701379116237</v>
      </c>
      <c r="AB68">
        <v>28.971512524627073</v>
      </c>
      <c r="AC68">
        <v>30.173613284548271</v>
      </c>
      <c r="AD68">
        <v>29.286199268224031</v>
      </c>
      <c r="AE68">
        <v>29.564264565156208</v>
      </c>
      <c r="AF68">
        <v>30.054895018294399</v>
      </c>
      <c r="AG68">
        <v>29.685122431747814</v>
      </c>
      <c r="AH68">
        <v>29.941389811426962</v>
      </c>
      <c r="AI68">
        <v>27.165406135660007</v>
      </c>
      <c r="AJ68">
        <v>26.615268786940611</v>
      </c>
      <c r="AK68">
        <v>27.086867435969602</v>
      </c>
      <c r="AL68">
        <v>27.60460343371798</v>
      </c>
      <c r="AM68">
        <v>27.718782437376863</v>
      </c>
      <c r="AN68">
        <v>28.324005629045875</v>
      </c>
      <c r="AO68">
        <v>28.459072333239515</v>
      </c>
    </row>
    <row r="69" spans="9:41" x14ac:dyDescent="0.25">
      <c r="I69" t="s">
        <v>68</v>
      </c>
      <c r="J69">
        <v>28.503195372270948</v>
      </c>
      <c r="K69">
        <v>33.047346377295064</v>
      </c>
      <c r="L69">
        <v>34.392703756573532</v>
      </c>
      <c r="M69">
        <v>36.34599694004438</v>
      </c>
      <c r="N69">
        <v>39.147284485503164</v>
      </c>
      <c r="O69">
        <v>40.480553579693868</v>
      </c>
      <c r="P69">
        <v>41.163685133768894</v>
      </c>
      <c r="Q69">
        <v>41.870985504148337</v>
      </c>
      <c r="R69">
        <v>41.905774539273729</v>
      </c>
      <c r="S69">
        <v>42.470633712417282</v>
      </c>
      <c r="T69">
        <v>44.25306388403439</v>
      </c>
      <c r="U69">
        <v>44.593292118302408</v>
      </c>
      <c r="V69">
        <v>45.327025435355509</v>
      </c>
      <c r="W69">
        <v>46.80950356396454</v>
      </c>
      <c r="X69">
        <v>46.997668046927437</v>
      </c>
      <c r="Y69">
        <v>47.147149759147105</v>
      </c>
      <c r="Z69">
        <v>47.571016416643758</v>
      </c>
      <c r="AA69">
        <v>48.146671563020512</v>
      </c>
      <c r="AB69">
        <v>48.548872612275076</v>
      </c>
      <c r="AC69">
        <v>49.01473682042198</v>
      </c>
      <c r="AD69">
        <v>49.475173318779639</v>
      </c>
      <c r="AE69">
        <v>49.970971346414267</v>
      </c>
      <c r="AF69">
        <v>50.366122834502079</v>
      </c>
      <c r="AG69">
        <v>50.635834780112894</v>
      </c>
      <c r="AH69">
        <v>51.078756575905388</v>
      </c>
      <c r="AI69">
        <v>51.478413063118289</v>
      </c>
      <c r="AJ69">
        <v>51.944301825190422</v>
      </c>
      <c r="AK69">
        <v>52.037390925011636</v>
      </c>
      <c r="AL69">
        <v>52.322711413202114</v>
      </c>
      <c r="AM69">
        <v>52.677902034122511</v>
      </c>
      <c r="AN69">
        <v>52.946713238370691</v>
      </c>
      <c r="AO69">
        <v>52.974769328733686</v>
      </c>
    </row>
    <row r="70" spans="9:41" x14ac:dyDescent="0.25">
      <c r="I70" t="s">
        <v>69</v>
      </c>
      <c r="J70" s="27">
        <v>5.0311669999999999</v>
      </c>
      <c r="K70" s="28">
        <v>4.7157479999999996</v>
      </c>
      <c r="L70" s="27">
        <v>4.7901420000000003</v>
      </c>
      <c r="M70" s="28">
        <v>4.7311909999999999</v>
      </c>
      <c r="N70" s="27">
        <v>4.7416590000000003</v>
      </c>
      <c r="O70" s="28">
        <v>4.835521</v>
      </c>
      <c r="P70" s="27">
        <v>5.0259689999999999</v>
      </c>
      <c r="Q70" s="28">
        <v>5.2112480000000003</v>
      </c>
      <c r="R70" s="27">
        <v>5.3657260000000004</v>
      </c>
      <c r="S70" s="28">
        <v>5.4851939999999999</v>
      </c>
      <c r="T70" s="27">
        <v>5.6046319999999996</v>
      </c>
      <c r="U70" s="28">
        <v>5.6373569999999997</v>
      </c>
      <c r="V70" s="27">
        <v>5.703227</v>
      </c>
      <c r="W70" s="28">
        <v>5.7941919999999998</v>
      </c>
      <c r="X70" s="27">
        <v>5.8960759999999999</v>
      </c>
      <c r="Y70" s="28">
        <v>5.9666189999999997</v>
      </c>
      <c r="Z70" s="27">
        <v>6.013477</v>
      </c>
      <c r="AA70" s="28">
        <v>6.0609849999999996</v>
      </c>
      <c r="AB70" s="27">
        <v>6.0699300000000003</v>
      </c>
      <c r="AC70" s="28">
        <v>6.0721780000000001</v>
      </c>
      <c r="AD70" s="27">
        <v>6.0944989999999999</v>
      </c>
      <c r="AE70" s="28">
        <v>6.137683</v>
      </c>
      <c r="AF70" s="27">
        <v>6.2009109999999996</v>
      </c>
      <c r="AG70" s="28">
        <v>6.2607239999999997</v>
      </c>
      <c r="AH70" s="27">
        <v>6.3135050000000001</v>
      </c>
      <c r="AI70" s="28">
        <v>6.3650010000000004</v>
      </c>
      <c r="AJ70" s="27">
        <v>6.415889</v>
      </c>
      <c r="AK70" s="28">
        <v>6.4622840000000004</v>
      </c>
      <c r="AL70" s="27">
        <v>6.5035319999999999</v>
      </c>
      <c r="AM70" s="28">
        <v>6.5427910000000002</v>
      </c>
      <c r="AN70" s="27">
        <v>6.5900049999999997</v>
      </c>
      <c r="AO70" s="28">
        <v>6.625464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14.703379531671628</v>
      </c>
      <c r="L71">
        <f t="shared" si="7"/>
        <v>15.848707218371231</v>
      </c>
      <c r="M71">
        <f t="shared" si="7"/>
        <v>16.71815653638334</v>
      </c>
      <c r="N71">
        <f t="shared" si="7"/>
        <v>17.97983466992801</v>
      </c>
      <c r="O71">
        <f t="shared" si="7"/>
        <v>18.98557337137639</v>
      </c>
      <c r="P71">
        <f t="shared" si="7"/>
        <v>19.787330151586485</v>
      </c>
      <c r="Q71">
        <f t="shared" si="7"/>
        <v>20.541348169784428</v>
      </c>
      <c r="R71">
        <f t="shared" si="7"/>
        <v>21.713182905050829</v>
      </c>
      <c r="S71">
        <f t="shared" si="7"/>
        <v>22.489929982501152</v>
      </c>
      <c r="T71">
        <f t="shared" si="7"/>
        <v>23.102030144544852</v>
      </c>
      <c r="U71">
        <f t="shared" si="7"/>
        <v>23.601562972114575</v>
      </c>
      <c r="V71">
        <f t="shared" si="7"/>
        <v>24.436921351105017</v>
      </c>
      <c r="W71">
        <f t="shared" si="7"/>
        <v>24.994457779698557</v>
      </c>
      <c r="X71">
        <f t="shared" si="7"/>
        <v>25.561417806065794</v>
      </c>
      <c r="Y71">
        <f t="shared" si="7"/>
        <v>26.393894554003356</v>
      </c>
      <c r="Z71">
        <f t="shared" si="7"/>
        <v>27.022647830079194</v>
      </c>
      <c r="AA71">
        <f t="shared" si="7"/>
        <v>27.449006802515584</v>
      </c>
      <c r="AB71">
        <f t="shared" si="7"/>
        <v>27.874422249237572</v>
      </c>
      <c r="AC71">
        <f t="shared" si="7"/>
        <v>28.266450382274055</v>
      </c>
      <c r="AD71">
        <f t="shared" si="7"/>
        <v>28.729415184589683</v>
      </c>
      <c r="AE71">
        <f t="shared" si="7"/>
        <v>29.099167030589857</v>
      </c>
      <c r="AF71">
        <f t="shared" si="7"/>
        <v>29.439235179568552</v>
      </c>
      <c r="AG71">
        <f t="shared" si="7"/>
        <v>29.63974013523654</v>
      </c>
      <c r="AH71">
        <f t="shared" si="7"/>
        <v>30.010182003974119</v>
      </c>
      <c r="AI71">
        <f t="shared" si="7"/>
        <v>30.3015141614597</v>
      </c>
      <c r="AJ71">
        <f t="shared" si="7"/>
        <v>30.701699084013374</v>
      </c>
      <c r="AK71">
        <f t="shared" si="7"/>
        <v>30.751324720797211</v>
      </c>
      <c r="AL71">
        <f t="shared" si="7"/>
        <v>31.067811969857949</v>
      </c>
      <c r="AM71">
        <f t="shared" si="7"/>
        <v>31.320813063963655</v>
      </c>
      <c r="AN71">
        <f t="shared" si="7"/>
        <v>31.467250162736502</v>
      </c>
      <c r="AO71">
        <f t="shared" si="7"/>
        <v>31.660800480635391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13.527339192174608</v>
      </c>
      <c r="L72">
        <f t="shared" si="8"/>
        <v>14.581058581706873</v>
      </c>
      <c r="M72">
        <f t="shared" si="8"/>
        <v>15.380965556142263</v>
      </c>
      <c r="N72">
        <f t="shared" si="8"/>
        <v>16.541729176985026</v>
      </c>
      <c r="O72">
        <f t="shared" si="8"/>
        <v>17.467024516324113</v>
      </c>
      <c r="P72">
        <f t="shared" si="8"/>
        <v>18.204653296984084</v>
      </c>
      <c r="Q72">
        <f t="shared" si="8"/>
        <v>18.898361669756753</v>
      </c>
      <c r="R72">
        <f t="shared" si="8"/>
        <v>19.976467958652808</v>
      </c>
      <c r="S72">
        <f t="shared" si="8"/>
        <v>20.691087421516276</v>
      </c>
      <c r="T72">
        <f t="shared" si="8"/>
        <v>21.254229146431594</v>
      </c>
      <c r="U72">
        <f t="shared" si="8"/>
        <v>21.713807162601693</v>
      </c>
      <c r="V72">
        <f t="shared" si="8"/>
        <v>22.482349939810693</v>
      </c>
      <c r="W72">
        <f t="shared" si="8"/>
        <v>22.995292176344325</v>
      </c>
      <c r="X72">
        <f t="shared" si="8"/>
        <v>23.516904270254678</v>
      </c>
      <c r="Y72">
        <f t="shared" si="8"/>
        <v>24.282795901814129</v>
      </c>
      <c r="Z72">
        <f t="shared" si="8"/>
        <v>24.861258752164147</v>
      </c>
      <c r="AA72">
        <f t="shared" si="8"/>
        <v>25.253515676863035</v>
      </c>
      <c r="AB72">
        <f t="shared" si="8"/>
        <v>25.644904543143937</v>
      </c>
      <c r="AC72">
        <f t="shared" si="8"/>
        <v>26.005576558515397</v>
      </c>
      <c r="AD72">
        <f t="shared" si="8"/>
        <v>26.43151141937317</v>
      </c>
      <c r="AE72">
        <f t="shared" si="8"/>
        <v>26.771688902175889</v>
      </c>
      <c r="AF72">
        <f t="shared" si="8"/>
        <v>27.08455691934029</v>
      </c>
      <c r="AG72">
        <f t="shared" si="8"/>
        <v>27.269024615300285</v>
      </c>
      <c r="AH72">
        <f t="shared" si="8"/>
        <v>27.609836929816289</v>
      </c>
      <c r="AI72">
        <f t="shared" si="8"/>
        <v>27.877867072370016</v>
      </c>
      <c r="AJ72">
        <f t="shared" si="8"/>
        <v>28.246043461703973</v>
      </c>
      <c r="AK72">
        <f t="shared" si="8"/>
        <v>28.291699823899929</v>
      </c>
      <c r="AL72">
        <f t="shared" si="8"/>
        <v>28.582873044234816</v>
      </c>
      <c r="AM72">
        <f t="shared" si="8"/>
        <v>28.815638008819121</v>
      </c>
      <c r="AN72">
        <f t="shared" si="8"/>
        <v>28.950362430585649</v>
      </c>
      <c r="AO72">
        <f t="shared" si="8"/>
        <v>29.128431750998129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11.175258513180578</v>
      </c>
      <c r="L73">
        <f t="shared" si="9"/>
        <v>12.045761308378166</v>
      </c>
      <c r="M73">
        <f t="shared" si="9"/>
        <v>12.706583595660117</v>
      </c>
      <c r="N73">
        <f t="shared" si="9"/>
        <v>13.665518191099068</v>
      </c>
      <c r="O73">
        <f t="shared" si="9"/>
        <v>14.429926806219564</v>
      </c>
      <c r="P73">
        <f t="shared" si="9"/>
        <v>15.039299587779293</v>
      </c>
      <c r="Q73">
        <f t="shared" si="9"/>
        <v>15.612388669701408</v>
      </c>
      <c r="R73">
        <f t="shared" si="9"/>
        <v>16.503038065856778</v>
      </c>
      <c r="S73">
        <f t="shared" si="9"/>
        <v>17.093402299546526</v>
      </c>
      <c r="T73">
        <f t="shared" si="9"/>
        <v>17.558627150205087</v>
      </c>
      <c r="U73">
        <f t="shared" si="9"/>
        <v>17.938295543575943</v>
      </c>
      <c r="V73">
        <f t="shared" si="9"/>
        <v>18.573207117222054</v>
      </c>
      <c r="W73">
        <f t="shared" si="9"/>
        <v>18.996960969635868</v>
      </c>
      <c r="X73">
        <f t="shared" si="9"/>
        <v>19.427877198632455</v>
      </c>
      <c r="Y73">
        <f t="shared" si="9"/>
        <v>20.060598597435693</v>
      </c>
      <c r="Z73">
        <f t="shared" si="9"/>
        <v>20.538480596334065</v>
      </c>
      <c r="AA73">
        <f t="shared" si="9"/>
        <v>20.862533425557945</v>
      </c>
      <c r="AB73">
        <f t="shared" si="9"/>
        <v>21.185869130956686</v>
      </c>
      <c r="AC73">
        <f t="shared" si="9"/>
        <v>21.483828910998096</v>
      </c>
      <c r="AD73">
        <f t="shared" si="9"/>
        <v>21.835703888940156</v>
      </c>
      <c r="AE73">
        <f t="shared" si="9"/>
        <v>22.116732645347962</v>
      </c>
      <c r="AF73">
        <f t="shared" si="9"/>
        <v>22.375200398883781</v>
      </c>
      <c r="AG73">
        <f t="shared" si="9"/>
        <v>22.527593575427787</v>
      </c>
      <c r="AH73">
        <f t="shared" si="9"/>
        <v>22.809146781500644</v>
      </c>
      <c r="AI73">
        <f t="shared" si="9"/>
        <v>23.030572894190662</v>
      </c>
      <c r="AJ73">
        <f t="shared" si="9"/>
        <v>23.334732217085186</v>
      </c>
      <c r="AK73">
        <f t="shared" si="9"/>
        <v>23.372450030105384</v>
      </c>
      <c r="AL73">
        <f t="shared" si="9"/>
        <v>23.61299519298856</v>
      </c>
      <c r="AM73">
        <f t="shared" si="9"/>
        <v>23.805287898530068</v>
      </c>
      <c r="AN73">
        <f t="shared" si="9"/>
        <v>23.916586966283962</v>
      </c>
      <c r="AO73">
        <f t="shared" si="9"/>
        <v>24.063694291723614</v>
      </c>
    </row>
    <row r="74" spans="9:41" x14ac:dyDescent="0.25">
      <c r="I74" t="s">
        <v>54</v>
      </c>
      <c r="J74">
        <v>9.9389069659747591</v>
      </c>
      <c r="K74">
        <v>14.703379531671628</v>
      </c>
      <c r="L74">
        <v>15.848707218371231</v>
      </c>
      <c r="M74">
        <v>16.71815653638334</v>
      </c>
      <c r="N74">
        <v>17.97983466992801</v>
      </c>
      <c r="O74">
        <v>18.98557337137639</v>
      </c>
      <c r="P74">
        <v>19.787330151586485</v>
      </c>
      <c r="Q74">
        <v>20.541348169784428</v>
      </c>
      <c r="R74">
        <v>21.713182905050829</v>
      </c>
      <c r="S74">
        <v>22.489929982501152</v>
      </c>
      <c r="T74">
        <v>23.102030144544852</v>
      </c>
      <c r="U74">
        <v>23.601562972114575</v>
      </c>
      <c r="V74">
        <v>24.436921351105017</v>
      </c>
      <c r="W74">
        <v>24.994457779698557</v>
      </c>
      <c r="X74">
        <v>25.561417806065794</v>
      </c>
      <c r="Y74">
        <v>26.393894554003356</v>
      </c>
      <c r="Z74">
        <v>27.022647830079194</v>
      </c>
      <c r="AA74">
        <v>27.449006802515584</v>
      </c>
      <c r="AB74">
        <v>27.874422249237572</v>
      </c>
      <c r="AC74">
        <v>28.266450382274055</v>
      </c>
      <c r="AD74">
        <v>28.729415184589683</v>
      </c>
      <c r="AE74">
        <v>29.099167030589857</v>
      </c>
      <c r="AF74">
        <v>29.439235179568552</v>
      </c>
      <c r="AG74">
        <v>29.63974013523654</v>
      </c>
      <c r="AH74">
        <v>30.010182003974119</v>
      </c>
      <c r="AI74">
        <v>30.3015141614597</v>
      </c>
      <c r="AJ74">
        <v>30.701699084013374</v>
      </c>
      <c r="AK74">
        <v>30.751324720797211</v>
      </c>
      <c r="AL74">
        <v>31.067811969857949</v>
      </c>
      <c r="AM74">
        <v>31.320813063963655</v>
      </c>
      <c r="AN74">
        <v>31.467250162736502</v>
      </c>
      <c r="AO74">
        <v>31.660800480635391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30.552766591631393</v>
      </c>
      <c r="M75">
        <v>32.85489590779283</v>
      </c>
      <c r="N75">
        <v>36.324574794495611</v>
      </c>
      <c r="O75">
        <v>38.06998737750785</v>
      </c>
      <c r="P75">
        <v>39.23404283017296</v>
      </c>
      <c r="Q75">
        <v>40.174569339330489</v>
      </c>
      <c r="R75">
        <v>40.185189016369165</v>
      </c>
      <c r="S75">
        <v>40.897775448927341</v>
      </c>
      <c r="T75">
        <v>43.14840085726685</v>
      </c>
      <c r="U75">
        <v>43.4993018409806</v>
      </c>
      <c r="V75">
        <v>44.487380395383894</v>
      </c>
      <c r="W75">
        <v>46.202714574162862</v>
      </c>
      <c r="X75">
        <v>46.546970630649113</v>
      </c>
      <c r="Y75">
        <v>46.8896184774229</v>
      </c>
      <c r="Z75">
        <v>47.389683200691465</v>
      </c>
      <c r="AA75">
        <v>48.174722990172299</v>
      </c>
      <c r="AB75">
        <v>48.665989860307953</v>
      </c>
      <c r="AC75">
        <v>49.156223753237413</v>
      </c>
      <c r="AD75">
        <v>49.548393473282388</v>
      </c>
      <c r="AE75">
        <v>50.325427307961213</v>
      </c>
      <c r="AF75">
        <v>50.803328032858531</v>
      </c>
      <c r="AG75">
        <v>51.190660917240763</v>
      </c>
      <c r="AH75">
        <v>51.695567053619065</v>
      </c>
      <c r="AI75">
        <v>52.189951165161332</v>
      </c>
      <c r="AJ75">
        <v>52.622817440662566</v>
      </c>
      <c r="AK75">
        <v>53.041749967497545</v>
      </c>
      <c r="AL75">
        <v>53.2568594601575</v>
      </c>
      <c r="AM75">
        <v>53.525494566397469</v>
      </c>
      <c r="AN75">
        <v>53.888612756152725</v>
      </c>
      <c r="AO75">
        <v>54.09446817679548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20" x14ac:dyDescent="0.25">
      <c r="I81" t="s">
        <v>63</v>
      </c>
      <c r="J81" s="25">
        <f t="shared" ref="J81:K93" si="10">+J63*$A$30/1000000</f>
        <v>20.996427945518999</v>
      </c>
      <c r="K81" s="25">
        <f t="shared" si="10"/>
        <v>25.491360025404003</v>
      </c>
      <c r="L81" s="25">
        <f t="shared" ref="L81:L93" si="11">+P63*$A$30/1000000</f>
        <v>30.547421569079997</v>
      </c>
      <c r="M81" s="25">
        <f t="shared" ref="M81:M93" si="12">+U63*$A$30/1000000</f>
        <v>33.024909051576003</v>
      </c>
      <c r="N81" s="25">
        <f t="shared" ref="N81:N93" si="13">+Z63*$A$30/1000000</f>
        <v>35.898836159393994</v>
      </c>
      <c r="O81" s="25">
        <f t="shared" ref="O81:O93" si="14">+AE63*$A$30/1000000</f>
        <v>37.688749703397008</v>
      </c>
      <c r="P81" s="25">
        <f t="shared" ref="P81:P93" si="15">+AJ63*$A$30/1000000</f>
        <v>38.537161552070998</v>
      </c>
      <c r="Q81" s="25">
        <f t="shared" ref="Q81:Q93" si="16">+AO63*$A$30/1000000</f>
        <v>39.804000484833004</v>
      </c>
      <c r="T81" s="41">
        <f>+J81-CasoBase!J81</f>
        <v>-1.8008522999934939E-5</v>
      </c>
    </row>
    <row r="82" spans="9:20" x14ac:dyDescent="0.25">
      <c r="I82" t="s">
        <v>64</v>
      </c>
      <c r="J82" s="25">
        <f t="shared" si="10"/>
        <v>20.905026160941002</v>
      </c>
      <c r="K82" s="25">
        <f t="shared" si="10"/>
        <v>24.237831286772998</v>
      </c>
      <c r="L82" s="25">
        <f t="shared" si="11"/>
        <v>30.190576998933</v>
      </c>
      <c r="M82" s="25">
        <f t="shared" si="12"/>
        <v>32.705944935650997</v>
      </c>
      <c r="N82" s="25">
        <f t="shared" si="13"/>
        <v>34.889889701978994</v>
      </c>
      <c r="O82" s="25">
        <f t="shared" si="14"/>
        <v>36.650082548313001</v>
      </c>
      <c r="P82" s="25">
        <f t="shared" si="15"/>
        <v>38.097377307522002</v>
      </c>
      <c r="Q82" s="25">
        <f t="shared" si="16"/>
        <v>38.853150470433008</v>
      </c>
      <c r="T82" s="41">
        <f>+J82-CasoBase!J82</f>
        <v>0</v>
      </c>
    </row>
    <row r="83" spans="9:20" x14ac:dyDescent="0.25">
      <c r="I83" t="s">
        <v>65</v>
      </c>
      <c r="J83" s="25">
        <f t="shared" si="10"/>
        <v>13.877034192216</v>
      </c>
      <c r="K83" s="25">
        <f t="shared" si="10"/>
        <v>17.954588421432</v>
      </c>
      <c r="L83" s="25">
        <f t="shared" si="11"/>
        <v>24.371681055696005</v>
      </c>
      <c r="M83" s="25">
        <f t="shared" si="12"/>
        <v>27.021204906228</v>
      </c>
      <c r="N83" s="25">
        <f t="shared" si="13"/>
        <v>29.437859598029998</v>
      </c>
      <c r="O83" s="25">
        <f t="shared" si="14"/>
        <v>31.261505949063</v>
      </c>
      <c r="P83" s="25">
        <f t="shared" si="15"/>
        <v>32.688615049622996</v>
      </c>
      <c r="Q83" s="25">
        <f t="shared" si="16"/>
        <v>33.602785493940004</v>
      </c>
      <c r="T83" s="41">
        <f>+J83-CasoBase!J83</f>
        <v>0</v>
      </c>
    </row>
    <row r="84" spans="9:20" x14ac:dyDescent="0.25">
      <c r="I84" t="s">
        <v>11</v>
      </c>
      <c r="J84" s="25">
        <f t="shared" si="10"/>
        <v>17.551047751146001</v>
      </c>
      <c r="K84" s="25">
        <f t="shared" si="10"/>
        <v>20.045582670203999</v>
      </c>
      <c r="L84" s="25">
        <f t="shared" si="11"/>
        <v>30.990463460658003</v>
      </c>
      <c r="M84" s="25">
        <f t="shared" si="12"/>
        <v>37.844807772446998</v>
      </c>
      <c r="N84" s="25">
        <f t="shared" si="13"/>
        <v>40.179621309749997</v>
      </c>
      <c r="O84" s="25">
        <f t="shared" si="14"/>
        <v>41.761107999819004</v>
      </c>
      <c r="P84" s="25">
        <f t="shared" si="15"/>
        <v>43.302257494001999</v>
      </c>
      <c r="Q84" s="25">
        <f t="shared" si="16"/>
        <v>43.799493666006001</v>
      </c>
      <c r="T84" s="41">
        <f>+J84-CasoBase!J84</f>
        <v>0</v>
      </c>
    </row>
    <row r="85" spans="9:20" x14ac:dyDescent="0.25">
      <c r="I85" t="s">
        <v>66</v>
      </c>
      <c r="J85" s="25">
        <f t="shared" si="10"/>
        <v>9.3223337201280021</v>
      </c>
      <c r="K85" s="25">
        <f t="shared" si="10"/>
        <v>13.72703456943</v>
      </c>
      <c r="L85" s="25">
        <f t="shared" si="11"/>
        <v>19.950516625104001</v>
      </c>
      <c r="M85" s="25">
        <f t="shared" si="12"/>
        <v>22.011837567057004</v>
      </c>
      <c r="N85" s="25">
        <f t="shared" si="13"/>
        <v>24.103288663623001</v>
      </c>
      <c r="O85" s="25">
        <f t="shared" si="14"/>
        <v>25.621477290980998</v>
      </c>
      <c r="P85" s="25">
        <f t="shared" si="15"/>
        <v>26.186885200710002</v>
      </c>
      <c r="Q85" s="25">
        <f t="shared" si="16"/>
        <v>26.538456117069</v>
      </c>
      <c r="T85" s="41">
        <f>+J85-CasoBase!J85</f>
        <v>8.0826990309002866E-2</v>
      </c>
    </row>
    <row r="86" spans="9:20" x14ac:dyDescent="0.25">
      <c r="I86" t="s">
        <v>67</v>
      </c>
      <c r="J86" s="25">
        <f t="shared" si="10"/>
        <v>15.484369752577541</v>
      </c>
      <c r="K86" s="25">
        <f t="shared" si="10"/>
        <v>15.267547210351818</v>
      </c>
      <c r="L86" s="25">
        <f t="shared" si="11"/>
        <v>16.076228516171685</v>
      </c>
      <c r="M86" s="25">
        <f t="shared" si="12"/>
        <v>18.475113595146638</v>
      </c>
      <c r="N86" s="25">
        <f t="shared" si="13"/>
        <v>25.499449139045872</v>
      </c>
      <c r="O86" s="25">
        <f t="shared" si="14"/>
        <v>28.021512547352661</v>
      </c>
      <c r="P86" s="25">
        <f t="shared" si="15"/>
        <v>25.226404215831689</v>
      </c>
      <c r="Q86" s="25">
        <f t="shared" si="16"/>
        <v>26.973992561674077</v>
      </c>
      <c r="T86" s="41">
        <f>+J86-CasoBase!J86</f>
        <v>0</v>
      </c>
    </row>
    <row r="87" spans="9:20" x14ac:dyDescent="0.25">
      <c r="I87" t="s">
        <v>68</v>
      </c>
      <c r="J87" s="25">
        <f t="shared" si="10"/>
        <v>27.015813128159731</v>
      </c>
      <c r="K87" s="25">
        <f t="shared" si="10"/>
        <v>31.322836701288676</v>
      </c>
      <c r="L87" s="25">
        <f t="shared" si="11"/>
        <v>39.015640552433432</v>
      </c>
      <c r="M87" s="25">
        <f t="shared" si="12"/>
        <v>42.266280355693034</v>
      </c>
      <c r="N87" s="25">
        <f t="shared" si="13"/>
        <v>45.088618066974036</v>
      </c>
      <c r="O87" s="25">
        <f t="shared" si="14"/>
        <v>47.363336148644329</v>
      </c>
      <c r="P87" s="25">
        <f t="shared" si="15"/>
        <v>49.233692323046512</v>
      </c>
      <c r="Q87" s="25">
        <f t="shared" si="16"/>
        <v>50.210386940852374</v>
      </c>
      <c r="T87" s="41">
        <f>+J87-CasoBase!J87</f>
        <v>0</v>
      </c>
    </row>
    <row r="88" spans="9:20" x14ac:dyDescent="0.25">
      <c r="I88" t="s">
        <v>69</v>
      </c>
      <c r="J88" s="25">
        <f t="shared" si="10"/>
        <v>4.7686256124390001</v>
      </c>
      <c r="K88" s="25">
        <f t="shared" si="10"/>
        <v>4.4696661221159992</v>
      </c>
      <c r="L88" s="25">
        <f t="shared" si="11"/>
        <v>4.7636988596730001</v>
      </c>
      <c r="M88" s="25">
        <f t="shared" si="12"/>
        <v>5.3431827996689991</v>
      </c>
      <c r="N88" s="25">
        <f t="shared" si="13"/>
        <v>5.6996757297089999</v>
      </c>
      <c r="O88" s="25">
        <f t="shared" si="14"/>
        <v>5.8174002880109992</v>
      </c>
      <c r="P88" s="25">
        <f t="shared" si="15"/>
        <v>6.0810886643129995</v>
      </c>
      <c r="Q88" s="25">
        <f t="shared" si="16"/>
        <v>6.2797274120880004</v>
      </c>
      <c r="T88" s="41">
        <f>+J88-CasoBase!J88</f>
        <v>-5.0139519299996493E-4</v>
      </c>
    </row>
    <row r="89" spans="9:20" x14ac:dyDescent="0.25">
      <c r="I89" t="s">
        <v>70</v>
      </c>
      <c r="J89" s="25">
        <f t="shared" si="10"/>
        <v>9.4202649837692984</v>
      </c>
      <c r="K89" s="25">
        <f t="shared" si="10"/>
        <v>13.936113077570406</v>
      </c>
      <c r="L89" s="25">
        <f t="shared" si="11"/>
        <v>18.754767902286247</v>
      </c>
      <c r="M89" s="25">
        <f t="shared" si="12"/>
        <v>22.369962611540721</v>
      </c>
      <c r="N89" s="25">
        <f t="shared" si="13"/>
        <v>25.612524998362172</v>
      </c>
      <c r="O89" s="25">
        <f t="shared" si="14"/>
        <v>27.580685197432587</v>
      </c>
      <c r="P89" s="25">
        <f t="shared" si="15"/>
        <v>29.099592320712304</v>
      </c>
      <c r="Q89" s="25">
        <f t="shared" si="16"/>
        <v>30.008644929154396</v>
      </c>
      <c r="T89" s="41">
        <f>+J89-CasoBase!J89</f>
        <v>0</v>
      </c>
    </row>
    <row r="90" spans="9:20" x14ac:dyDescent="0.25">
      <c r="I90" t="s">
        <v>71</v>
      </c>
      <c r="J90" s="25">
        <f t="shared" si="10"/>
        <v>8.6667911578505574</v>
      </c>
      <c r="K90" s="25">
        <f t="shared" si="10"/>
        <v>12.821442051109361</v>
      </c>
      <c r="L90" s="25">
        <f t="shared" si="11"/>
        <v>17.254679873987563</v>
      </c>
      <c r="M90" s="25">
        <f t="shared" si="12"/>
        <v>20.580715563435646</v>
      </c>
      <c r="N90" s="25">
        <f t="shared" si="13"/>
        <v>23.563923686699965</v>
      </c>
      <c r="O90" s="25">
        <f t="shared" si="14"/>
        <v>25.374661860193644</v>
      </c>
      <c r="P90" s="25">
        <f t="shared" si="15"/>
        <v>26.772080175741873</v>
      </c>
      <c r="Q90" s="25">
        <f t="shared" si="16"/>
        <v>27.608422796935795</v>
      </c>
      <c r="T90" s="41">
        <f>+J90-CasoBase!J90</f>
        <v>0</v>
      </c>
    </row>
    <row r="91" spans="9:20" x14ac:dyDescent="0.25">
      <c r="I91" t="s">
        <v>72</v>
      </c>
      <c r="J91" s="25">
        <f t="shared" si="10"/>
        <v>7.1598435060130807</v>
      </c>
      <c r="K91" s="25">
        <f t="shared" si="10"/>
        <v>10.592099998187276</v>
      </c>
      <c r="L91" s="25">
        <f t="shared" si="11"/>
        <v>14.254503817390207</v>
      </c>
      <c r="M91" s="25">
        <f t="shared" si="12"/>
        <v>17.002221467225521</v>
      </c>
      <c r="N91" s="25">
        <f t="shared" si="13"/>
        <v>19.466721063375562</v>
      </c>
      <c r="O91" s="25">
        <f t="shared" si="14"/>
        <v>20.962615185715769</v>
      </c>
      <c r="P91" s="25">
        <f t="shared" si="15"/>
        <v>22.11705588580103</v>
      </c>
      <c r="Q91" s="25">
        <f t="shared" si="16"/>
        <v>22.807978532498602</v>
      </c>
      <c r="T91" s="41">
        <f>+J91-CasoBase!J91</f>
        <v>0</v>
      </c>
    </row>
    <row r="92" spans="9:20" x14ac:dyDescent="0.25">
      <c r="I92" t="s">
        <v>54</v>
      </c>
      <c r="J92" s="25">
        <f t="shared" si="10"/>
        <v>9.4202649837692984</v>
      </c>
      <c r="K92" s="25">
        <f t="shared" si="10"/>
        <v>13.936113077570406</v>
      </c>
      <c r="L92" s="25">
        <f t="shared" si="11"/>
        <v>18.754767902286247</v>
      </c>
      <c r="M92" s="25">
        <f t="shared" si="12"/>
        <v>22.369962611540721</v>
      </c>
      <c r="N92" s="25">
        <f t="shared" si="13"/>
        <v>25.612524998362172</v>
      </c>
      <c r="O92" s="25">
        <f t="shared" si="14"/>
        <v>27.580685197432587</v>
      </c>
      <c r="P92" s="25">
        <f t="shared" si="15"/>
        <v>29.099592320712304</v>
      </c>
      <c r="Q92" s="25">
        <f t="shared" si="16"/>
        <v>30.008644929154396</v>
      </c>
      <c r="T92" s="41">
        <f>+J92-CasoBase!J92</f>
        <v>0</v>
      </c>
    </row>
    <row r="93" spans="9:20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37.186692773166044</v>
      </c>
      <c r="M93" s="25">
        <f t="shared" si="12"/>
        <v>41.229377773012715</v>
      </c>
      <c r="N93" s="25">
        <f t="shared" si="13"/>
        <v>44.916747362229778</v>
      </c>
      <c r="O93" s="25">
        <f t="shared" si="14"/>
        <v>47.699295534749872</v>
      </c>
      <c r="P93" s="25">
        <f t="shared" si="15"/>
        <v>49.876800958156473</v>
      </c>
      <c r="Q93" s="25">
        <f t="shared" si="16"/>
        <v>51.271656543925765</v>
      </c>
      <c r="T93" s="41">
        <f>+J93-CasoBase!J93</f>
        <v>0</v>
      </c>
    </row>
    <row r="98" spans="2:22" x14ac:dyDescent="0.25">
      <c r="M98" s="32" t="s">
        <v>87</v>
      </c>
    </row>
    <row r="99" spans="2:22" ht="23.25" x14ac:dyDescent="0.35">
      <c r="B99" s="42" t="s">
        <v>46</v>
      </c>
      <c r="C99" s="42"/>
      <c r="D99" s="42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2"/>
      <c r="C100" s="42"/>
      <c r="D100" s="42"/>
      <c r="K100" t="s">
        <v>102</v>
      </c>
      <c r="L100">
        <v>2019</v>
      </c>
      <c r="O100" cm="1">
        <f t="array" ref="O100:O107">+TRANSPOSE(J81:Q81)</f>
        <v>20.996427945518999</v>
      </c>
      <c r="Q100" t="s">
        <v>103</v>
      </c>
    </row>
    <row r="101" spans="2:22" x14ac:dyDescent="0.25">
      <c r="B101" s="42"/>
      <c r="C101" s="42"/>
      <c r="D101" s="42"/>
      <c r="K101" t="s">
        <v>102</v>
      </c>
      <c r="L101">
        <v>2020</v>
      </c>
      <c r="O101">
        <v>25.491360025404003</v>
      </c>
      <c r="Q101" t="s">
        <v>103</v>
      </c>
    </row>
    <row r="102" spans="2:22" x14ac:dyDescent="0.25">
      <c r="K102" t="s">
        <v>102</v>
      </c>
      <c r="L102">
        <v>2025</v>
      </c>
      <c r="O102">
        <v>30.547421569079997</v>
      </c>
      <c r="Q102" t="s">
        <v>103</v>
      </c>
    </row>
    <row r="103" spans="2:22" x14ac:dyDescent="0.25">
      <c r="K103" t="s">
        <v>102</v>
      </c>
      <c r="L103">
        <v>2030</v>
      </c>
      <c r="O103">
        <v>33.024909051576003</v>
      </c>
      <c r="Q103" t="s">
        <v>103</v>
      </c>
    </row>
    <row r="104" spans="2:22" x14ac:dyDescent="0.25">
      <c r="K104" t="s">
        <v>102</v>
      </c>
      <c r="L104">
        <v>2035</v>
      </c>
      <c r="O104">
        <v>35.898836159393994</v>
      </c>
      <c r="Q104" t="s">
        <v>103</v>
      </c>
    </row>
    <row r="105" spans="2:22" x14ac:dyDescent="0.25">
      <c r="K105" t="s">
        <v>102</v>
      </c>
      <c r="L105">
        <v>2040</v>
      </c>
      <c r="O105">
        <v>37.688749703397008</v>
      </c>
      <c r="Q105" t="s">
        <v>103</v>
      </c>
    </row>
    <row r="106" spans="2:22" x14ac:dyDescent="0.25">
      <c r="K106" t="s">
        <v>102</v>
      </c>
      <c r="L106">
        <v>2045</v>
      </c>
      <c r="O106">
        <v>38.537161552070998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39.804000484833004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20.905026160941002</v>
      </c>
      <c r="Q108" t="s">
        <v>104</v>
      </c>
    </row>
    <row r="109" spans="2:22" x14ac:dyDescent="0.25">
      <c r="K109" t="s">
        <v>102</v>
      </c>
      <c r="L109">
        <v>2020</v>
      </c>
      <c r="O109">
        <v>24.237831286772998</v>
      </c>
      <c r="Q109" t="s">
        <v>104</v>
      </c>
    </row>
    <row r="110" spans="2:22" x14ac:dyDescent="0.25">
      <c r="K110" t="s">
        <v>102</v>
      </c>
      <c r="L110">
        <v>2025</v>
      </c>
      <c r="O110">
        <v>30.190576998933</v>
      </c>
      <c r="Q110" t="s">
        <v>104</v>
      </c>
    </row>
    <row r="111" spans="2:22" x14ac:dyDescent="0.25">
      <c r="K111" t="s">
        <v>102</v>
      </c>
      <c r="L111">
        <v>2030</v>
      </c>
      <c r="O111">
        <v>32.705944935650997</v>
      </c>
      <c r="Q111" t="s">
        <v>104</v>
      </c>
    </row>
    <row r="112" spans="2:22" x14ac:dyDescent="0.25">
      <c r="K112" t="s">
        <v>102</v>
      </c>
      <c r="L112">
        <v>2035</v>
      </c>
      <c r="O112">
        <v>34.889889701978994</v>
      </c>
      <c r="Q112" t="s">
        <v>104</v>
      </c>
    </row>
    <row r="113" spans="11:18" x14ac:dyDescent="0.25">
      <c r="K113" t="s">
        <v>102</v>
      </c>
      <c r="L113">
        <v>2040</v>
      </c>
      <c r="O113">
        <v>36.650082548313001</v>
      </c>
      <c r="Q113" t="s">
        <v>104</v>
      </c>
    </row>
    <row r="114" spans="11:18" x14ac:dyDescent="0.25">
      <c r="K114" t="s">
        <v>102</v>
      </c>
      <c r="L114">
        <v>2045</v>
      </c>
      <c r="O114">
        <v>38.097377307522002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38.853150470433008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17.954588421432</v>
      </c>
      <c r="Q117" t="s">
        <v>105</v>
      </c>
    </row>
    <row r="118" spans="11:18" x14ac:dyDescent="0.25">
      <c r="K118" t="s">
        <v>102</v>
      </c>
      <c r="L118">
        <v>2025</v>
      </c>
      <c r="O118">
        <v>24.371681055696005</v>
      </c>
      <c r="Q118" t="s">
        <v>105</v>
      </c>
    </row>
    <row r="119" spans="11:18" x14ac:dyDescent="0.25">
      <c r="K119" t="s">
        <v>102</v>
      </c>
      <c r="L119">
        <v>2030</v>
      </c>
      <c r="O119">
        <v>27.021204906228</v>
      </c>
      <c r="Q119" t="s">
        <v>105</v>
      </c>
    </row>
    <row r="120" spans="11:18" x14ac:dyDescent="0.25">
      <c r="K120" t="s">
        <v>102</v>
      </c>
      <c r="L120">
        <v>2035</v>
      </c>
      <c r="O120">
        <v>29.437859598029998</v>
      </c>
      <c r="Q120" t="s">
        <v>105</v>
      </c>
    </row>
    <row r="121" spans="11:18" x14ac:dyDescent="0.25">
      <c r="K121" t="s">
        <v>102</v>
      </c>
      <c r="L121">
        <v>2040</v>
      </c>
      <c r="O121">
        <v>31.261505949063</v>
      </c>
      <c r="Q121" t="s">
        <v>105</v>
      </c>
    </row>
    <row r="122" spans="11:18" x14ac:dyDescent="0.25">
      <c r="K122" t="s">
        <v>102</v>
      </c>
      <c r="L122">
        <v>2045</v>
      </c>
      <c r="O122">
        <v>32.688615049622996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33.602785493940004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17.551047751146001</v>
      </c>
      <c r="Q124" t="s">
        <v>106</v>
      </c>
    </row>
    <row r="125" spans="11:18" x14ac:dyDescent="0.25">
      <c r="K125" t="s">
        <v>102</v>
      </c>
      <c r="L125">
        <v>2020</v>
      </c>
      <c r="O125">
        <v>20.045582670203999</v>
      </c>
      <c r="Q125" t="s">
        <v>106</v>
      </c>
    </row>
    <row r="126" spans="11:18" x14ac:dyDescent="0.25">
      <c r="K126" t="s">
        <v>102</v>
      </c>
      <c r="L126">
        <v>2025</v>
      </c>
      <c r="O126">
        <v>30.990463460658003</v>
      </c>
      <c r="Q126" t="s">
        <v>106</v>
      </c>
    </row>
    <row r="127" spans="11:18" x14ac:dyDescent="0.25">
      <c r="K127" t="s">
        <v>102</v>
      </c>
      <c r="L127">
        <v>2030</v>
      </c>
      <c r="O127">
        <v>37.844807772446998</v>
      </c>
      <c r="Q127" t="s">
        <v>106</v>
      </c>
    </row>
    <row r="128" spans="11:18" x14ac:dyDescent="0.25">
      <c r="K128" t="s">
        <v>102</v>
      </c>
      <c r="L128">
        <v>2035</v>
      </c>
      <c r="O128">
        <v>40.179621309749997</v>
      </c>
      <c r="Q128" t="s">
        <v>106</v>
      </c>
    </row>
    <row r="129" spans="11:18" x14ac:dyDescent="0.25">
      <c r="K129" t="s">
        <v>102</v>
      </c>
      <c r="L129">
        <v>2040</v>
      </c>
      <c r="O129">
        <v>41.761107999819004</v>
      </c>
      <c r="Q129" t="s">
        <v>106</v>
      </c>
    </row>
    <row r="130" spans="11:18" x14ac:dyDescent="0.25">
      <c r="K130" t="s">
        <v>102</v>
      </c>
      <c r="L130">
        <v>2045</v>
      </c>
      <c r="O130">
        <v>43.302257494001999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43.799493666006001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9.3223337201280021</v>
      </c>
      <c r="Q132" t="s">
        <v>107</v>
      </c>
    </row>
    <row r="133" spans="11:18" x14ac:dyDescent="0.25">
      <c r="K133" t="s">
        <v>102</v>
      </c>
      <c r="L133">
        <v>2020</v>
      </c>
      <c r="O133">
        <v>13.72703456943</v>
      </c>
      <c r="Q133" t="s">
        <v>107</v>
      </c>
    </row>
    <row r="134" spans="11:18" x14ac:dyDescent="0.25">
      <c r="K134" t="s">
        <v>102</v>
      </c>
      <c r="L134">
        <v>2025</v>
      </c>
      <c r="O134">
        <v>19.950516625104001</v>
      </c>
      <c r="Q134" t="s">
        <v>107</v>
      </c>
    </row>
    <row r="135" spans="11:18" x14ac:dyDescent="0.25">
      <c r="K135" t="s">
        <v>102</v>
      </c>
      <c r="L135">
        <v>2030</v>
      </c>
      <c r="O135">
        <v>22.011837567057004</v>
      </c>
      <c r="Q135" t="s">
        <v>107</v>
      </c>
    </row>
    <row r="136" spans="11:18" x14ac:dyDescent="0.25">
      <c r="K136" t="s">
        <v>102</v>
      </c>
      <c r="L136">
        <v>2035</v>
      </c>
      <c r="O136">
        <v>24.103288663623001</v>
      </c>
      <c r="Q136" t="s">
        <v>107</v>
      </c>
    </row>
    <row r="137" spans="11:18" x14ac:dyDescent="0.25">
      <c r="K137" t="s">
        <v>102</v>
      </c>
      <c r="L137">
        <v>2040</v>
      </c>
      <c r="O137">
        <v>25.621477290980998</v>
      </c>
      <c r="Q137" t="s">
        <v>107</v>
      </c>
    </row>
    <row r="138" spans="11:18" x14ac:dyDescent="0.25">
      <c r="K138" t="s">
        <v>102</v>
      </c>
      <c r="L138">
        <v>2045</v>
      </c>
      <c r="O138">
        <v>26.186885200710002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26.538456117069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15.267547210351818</v>
      </c>
      <c r="Q141" t="s">
        <v>108</v>
      </c>
    </row>
    <row r="142" spans="11:18" x14ac:dyDescent="0.25">
      <c r="K142" t="s">
        <v>102</v>
      </c>
      <c r="L142">
        <v>2025</v>
      </c>
      <c r="O142">
        <v>16.076228516171685</v>
      </c>
      <c r="Q142" t="s">
        <v>108</v>
      </c>
    </row>
    <row r="143" spans="11:18" x14ac:dyDescent="0.25">
      <c r="K143" t="s">
        <v>102</v>
      </c>
      <c r="L143">
        <v>2030</v>
      </c>
      <c r="O143">
        <v>18.475113595146638</v>
      </c>
      <c r="Q143" t="s">
        <v>108</v>
      </c>
    </row>
    <row r="144" spans="11:18" x14ac:dyDescent="0.25">
      <c r="K144" t="s">
        <v>102</v>
      </c>
      <c r="L144">
        <v>2035</v>
      </c>
      <c r="O144">
        <v>25.499449139045872</v>
      </c>
      <c r="Q144" t="s">
        <v>108</v>
      </c>
    </row>
    <row r="145" spans="11:18" x14ac:dyDescent="0.25">
      <c r="K145" t="s">
        <v>102</v>
      </c>
      <c r="L145">
        <v>2040</v>
      </c>
      <c r="O145">
        <v>28.021512547352661</v>
      </c>
      <c r="Q145" t="s">
        <v>108</v>
      </c>
    </row>
    <row r="146" spans="11:18" x14ac:dyDescent="0.25">
      <c r="K146" t="s">
        <v>102</v>
      </c>
      <c r="L146">
        <v>2045</v>
      </c>
      <c r="O146">
        <v>25.226404215831689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26.973992561674077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31.322836701288676</v>
      </c>
      <c r="Q149" t="s">
        <v>109</v>
      </c>
    </row>
    <row r="150" spans="11:18" x14ac:dyDescent="0.25">
      <c r="K150" t="s">
        <v>102</v>
      </c>
      <c r="L150">
        <v>2025</v>
      </c>
      <c r="O150">
        <v>39.015640552433432</v>
      </c>
      <c r="Q150" t="s">
        <v>109</v>
      </c>
    </row>
    <row r="151" spans="11:18" x14ac:dyDescent="0.25">
      <c r="K151" t="s">
        <v>102</v>
      </c>
      <c r="L151">
        <v>2030</v>
      </c>
      <c r="O151">
        <v>42.266280355693034</v>
      </c>
      <c r="Q151" t="s">
        <v>109</v>
      </c>
    </row>
    <row r="152" spans="11:18" x14ac:dyDescent="0.25">
      <c r="K152" t="s">
        <v>102</v>
      </c>
      <c r="L152">
        <v>2035</v>
      </c>
      <c r="O152">
        <v>45.088618066974036</v>
      </c>
      <c r="Q152" t="s">
        <v>109</v>
      </c>
    </row>
    <row r="153" spans="11:18" x14ac:dyDescent="0.25">
      <c r="K153" t="s">
        <v>102</v>
      </c>
      <c r="L153">
        <v>2040</v>
      </c>
      <c r="O153">
        <v>47.363336148644329</v>
      </c>
      <c r="Q153" t="s">
        <v>109</v>
      </c>
    </row>
    <row r="154" spans="11:18" x14ac:dyDescent="0.25">
      <c r="K154" t="s">
        <v>102</v>
      </c>
      <c r="L154">
        <v>2045</v>
      </c>
      <c r="O154">
        <v>49.233692323046512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50.210386940852374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4.7686256124390001</v>
      </c>
      <c r="Q156" t="s">
        <v>110</v>
      </c>
    </row>
    <row r="157" spans="11:18" x14ac:dyDescent="0.25">
      <c r="K157" t="s">
        <v>102</v>
      </c>
      <c r="L157">
        <v>2020</v>
      </c>
      <c r="O157">
        <v>4.4696661221159992</v>
      </c>
      <c r="Q157" t="s">
        <v>110</v>
      </c>
    </row>
    <row r="158" spans="11:18" x14ac:dyDescent="0.25">
      <c r="K158" t="s">
        <v>102</v>
      </c>
      <c r="L158">
        <v>2025</v>
      </c>
      <c r="O158">
        <v>4.7636988596730001</v>
      </c>
      <c r="Q158" t="s">
        <v>110</v>
      </c>
    </row>
    <row r="159" spans="11:18" x14ac:dyDescent="0.25">
      <c r="K159" t="s">
        <v>102</v>
      </c>
      <c r="L159">
        <v>2030</v>
      </c>
      <c r="O159">
        <v>5.3431827996689991</v>
      </c>
      <c r="Q159" t="s">
        <v>110</v>
      </c>
    </row>
    <row r="160" spans="11:18" x14ac:dyDescent="0.25">
      <c r="K160" t="s">
        <v>102</v>
      </c>
      <c r="L160">
        <v>2035</v>
      </c>
      <c r="O160">
        <v>5.6996757297089999</v>
      </c>
      <c r="Q160" t="s">
        <v>110</v>
      </c>
    </row>
    <row r="161" spans="11:18" x14ac:dyDescent="0.25">
      <c r="K161" t="s">
        <v>102</v>
      </c>
      <c r="L161">
        <v>2040</v>
      </c>
      <c r="O161">
        <v>5.8174002880109992</v>
      </c>
      <c r="Q161" t="s">
        <v>110</v>
      </c>
    </row>
    <row r="162" spans="11:18" x14ac:dyDescent="0.25">
      <c r="K162" t="s">
        <v>102</v>
      </c>
      <c r="L162">
        <v>2045</v>
      </c>
      <c r="O162">
        <v>6.0810886643129995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6.2797274120880004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13.936113077570406</v>
      </c>
      <c r="Q165" t="s">
        <v>111</v>
      </c>
    </row>
    <row r="166" spans="11:18" x14ac:dyDescent="0.25">
      <c r="K166" t="s">
        <v>102</v>
      </c>
      <c r="L166">
        <v>2025</v>
      </c>
      <c r="O166">
        <v>18.754767902286247</v>
      </c>
      <c r="Q166" t="s">
        <v>111</v>
      </c>
    </row>
    <row r="167" spans="11:18" x14ac:dyDescent="0.25">
      <c r="K167" t="s">
        <v>102</v>
      </c>
      <c r="L167">
        <v>2030</v>
      </c>
      <c r="O167">
        <v>22.369962611540721</v>
      </c>
      <c r="Q167" t="s">
        <v>111</v>
      </c>
    </row>
    <row r="168" spans="11:18" x14ac:dyDescent="0.25">
      <c r="K168" t="s">
        <v>102</v>
      </c>
      <c r="L168">
        <v>2035</v>
      </c>
      <c r="O168">
        <v>25.612524998362172</v>
      </c>
      <c r="Q168" t="s">
        <v>111</v>
      </c>
    </row>
    <row r="169" spans="11:18" x14ac:dyDescent="0.25">
      <c r="K169" t="s">
        <v>102</v>
      </c>
      <c r="L169">
        <v>2040</v>
      </c>
      <c r="O169">
        <v>27.580685197432587</v>
      </c>
      <c r="Q169" t="s">
        <v>111</v>
      </c>
    </row>
    <row r="170" spans="11:18" x14ac:dyDescent="0.25">
      <c r="K170" t="s">
        <v>102</v>
      </c>
      <c r="L170">
        <v>2045</v>
      </c>
      <c r="O170">
        <v>29.099592320712304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30.008644929154396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12.821442051109361</v>
      </c>
      <c r="Q173" t="s">
        <v>112</v>
      </c>
    </row>
    <row r="174" spans="11:18" x14ac:dyDescent="0.25">
      <c r="K174" t="s">
        <v>102</v>
      </c>
      <c r="L174">
        <v>2025</v>
      </c>
      <c r="O174">
        <v>17.254679873987563</v>
      </c>
      <c r="Q174" t="s">
        <v>112</v>
      </c>
    </row>
    <row r="175" spans="11:18" x14ac:dyDescent="0.25">
      <c r="K175" t="s">
        <v>102</v>
      </c>
      <c r="L175">
        <v>2030</v>
      </c>
      <c r="O175">
        <v>20.580715563435646</v>
      </c>
      <c r="Q175" t="s">
        <v>112</v>
      </c>
    </row>
    <row r="176" spans="11:18" x14ac:dyDescent="0.25">
      <c r="K176" t="s">
        <v>102</v>
      </c>
      <c r="L176">
        <v>2035</v>
      </c>
      <c r="O176">
        <v>23.563923686699965</v>
      </c>
      <c r="Q176" t="s">
        <v>112</v>
      </c>
    </row>
    <row r="177" spans="11:18" x14ac:dyDescent="0.25">
      <c r="K177" t="s">
        <v>102</v>
      </c>
      <c r="L177">
        <v>2040</v>
      </c>
      <c r="O177">
        <v>25.374661860193644</v>
      </c>
      <c r="Q177" t="s">
        <v>112</v>
      </c>
    </row>
    <row r="178" spans="11:18" x14ac:dyDescent="0.25">
      <c r="K178" t="s">
        <v>102</v>
      </c>
      <c r="L178">
        <v>2045</v>
      </c>
      <c r="O178">
        <v>26.772080175741873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27.608422796935795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10.592099998187276</v>
      </c>
      <c r="Q181" t="s">
        <v>114</v>
      </c>
    </row>
    <row r="182" spans="11:18" x14ac:dyDescent="0.25">
      <c r="K182" t="s">
        <v>102</v>
      </c>
      <c r="L182">
        <v>2025</v>
      </c>
      <c r="O182">
        <v>14.254503817390207</v>
      </c>
      <c r="Q182" t="s">
        <v>114</v>
      </c>
    </row>
    <row r="183" spans="11:18" x14ac:dyDescent="0.25">
      <c r="K183" t="s">
        <v>102</v>
      </c>
      <c r="L183">
        <v>2030</v>
      </c>
      <c r="O183">
        <v>17.002221467225521</v>
      </c>
      <c r="Q183" t="s">
        <v>114</v>
      </c>
    </row>
    <row r="184" spans="11:18" x14ac:dyDescent="0.25">
      <c r="K184" t="s">
        <v>102</v>
      </c>
      <c r="L184">
        <v>2035</v>
      </c>
      <c r="O184">
        <v>19.466721063375562</v>
      </c>
      <c r="Q184" t="s">
        <v>114</v>
      </c>
    </row>
    <row r="185" spans="11:18" x14ac:dyDescent="0.25">
      <c r="K185" t="s">
        <v>102</v>
      </c>
      <c r="L185">
        <v>2040</v>
      </c>
      <c r="O185">
        <v>20.962615185715769</v>
      </c>
      <c r="Q185" t="s">
        <v>114</v>
      </c>
    </row>
    <row r="186" spans="11:18" x14ac:dyDescent="0.25">
      <c r="K186" t="s">
        <v>102</v>
      </c>
      <c r="L186">
        <v>2045</v>
      </c>
      <c r="O186">
        <v>22.11705588580103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22.807978532498602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21.450884058013838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37.186692773166044</v>
      </c>
      <c r="Q190" t="s">
        <v>113</v>
      </c>
    </row>
    <row r="191" spans="11:18" x14ac:dyDescent="0.25">
      <c r="K191" t="s">
        <v>102</v>
      </c>
      <c r="L191">
        <v>2030</v>
      </c>
      <c r="O191">
        <v>41.229377773012715</v>
      </c>
      <c r="Q191" t="s">
        <v>113</v>
      </c>
    </row>
    <row r="192" spans="11:18" x14ac:dyDescent="0.25">
      <c r="K192" t="s">
        <v>102</v>
      </c>
      <c r="L192">
        <v>2035</v>
      </c>
      <c r="O192">
        <v>44.916747362229778</v>
      </c>
      <c r="Q192" t="s">
        <v>113</v>
      </c>
    </row>
    <row r="193" spans="11:18" x14ac:dyDescent="0.25">
      <c r="K193" t="s">
        <v>102</v>
      </c>
      <c r="L193">
        <v>2040</v>
      </c>
      <c r="O193">
        <v>47.699295534749872</v>
      </c>
      <c r="Q193" t="s">
        <v>113</v>
      </c>
    </row>
    <row r="194" spans="11:18" x14ac:dyDescent="0.25">
      <c r="K194" t="s">
        <v>102</v>
      </c>
      <c r="L194">
        <v>2045</v>
      </c>
      <c r="O194">
        <v>49.876800958156473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51.271656543925765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>+O100+(O100*$E$99)</f>
        <v>22.046249342794948</v>
      </c>
      <c r="P196" s="38"/>
      <c r="Q196" s="38" t="str">
        <f t="shared" ref="Q196:Q227" si="17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ref="O197:O227" si="18">+O101+(O101*$E$99)</f>
        <v>26.765928026674203</v>
      </c>
      <c r="P197" s="38"/>
      <c r="Q197" s="38" t="str">
        <f t="shared" si="17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8"/>
        <v>32.074792647533997</v>
      </c>
      <c r="P198" s="38"/>
      <c r="Q198" s="38" t="str">
        <f t="shared" si="17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8"/>
        <v>34.676154504154802</v>
      </c>
      <c r="P199" s="38"/>
      <c r="Q199" s="38" t="str">
        <f t="shared" si="17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8"/>
        <v>37.693777967363694</v>
      </c>
      <c r="P200" s="38"/>
      <c r="Q200" s="38" t="str">
        <f t="shared" si="17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8"/>
        <v>39.573187188566855</v>
      </c>
      <c r="P201" s="38"/>
      <c r="Q201" s="38" t="str">
        <f t="shared" si="17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8"/>
        <v>40.464019629674546</v>
      </c>
      <c r="P202" s="38"/>
      <c r="Q202" s="38" t="str">
        <f t="shared" si="17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8"/>
        <v>41.794200509074656</v>
      </c>
      <c r="P203" s="39"/>
      <c r="Q203" s="39" t="str">
        <f t="shared" si="17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8"/>
        <v>21.950277468988052</v>
      </c>
      <c r="P204" s="38"/>
      <c r="Q204" s="38" t="str">
        <f t="shared" si="17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8"/>
        <v>25.449722851111648</v>
      </c>
      <c r="P205" s="38"/>
      <c r="Q205" s="38" t="str">
        <f t="shared" si="17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8"/>
        <v>31.700105848879652</v>
      </c>
      <c r="P206" s="38"/>
      <c r="Q206" s="38" t="str">
        <f t="shared" si="17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8"/>
        <v>34.341242182433547</v>
      </c>
      <c r="P207" s="38"/>
      <c r="Q207" s="38" t="str">
        <f t="shared" si="17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8"/>
        <v>36.634384187077941</v>
      </c>
      <c r="P208" s="38"/>
      <c r="Q208" s="38" t="str">
        <f t="shared" si="17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8"/>
        <v>38.482586675728655</v>
      </c>
      <c r="P209" s="38"/>
      <c r="Q209" s="38" t="str">
        <f t="shared" si="17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8"/>
        <v>40.002246172898104</v>
      </c>
      <c r="P210" s="38"/>
      <c r="Q210" s="38" t="str">
        <f t="shared" si="17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8"/>
        <v>40.795807993954661</v>
      </c>
      <c r="P211" s="39"/>
      <c r="Q211" s="39" t="str">
        <f t="shared" si="17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8"/>
        <v>14.5708859018268</v>
      </c>
      <c r="P212" s="38"/>
      <c r="Q212" s="38" t="str">
        <f t="shared" si="17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8"/>
        <v>18.852317842503599</v>
      </c>
      <c r="P213" s="38"/>
      <c r="Q213" s="38" t="str">
        <f t="shared" si="17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8"/>
        <v>25.590265108480807</v>
      </c>
      <c r="P214" s="38"/>
      <c r="Q214" s="38" t="str">
        <f t="shared" si="17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8"/>
        <v>28.372265151539402</v>
      </c>
      <c r="P215" s="38"/>
      <c r="Q215" s="38" t="str">
        <f t="shared" si="17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8"/>
        <v>30.909752577931499</v>
      </c>
      <c r="P216" s="38"/>
      <c r="Q216" s="38" t="str">
        <f t="shared" si="17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8"/>
        <v>32.824581246516153</v>
      </c>
      <c r="P217" s="38"/>
      <c r="Q217" s="38" t="str">
        <f t="shared" si="17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8"/>
        <v>34.323045802104147</v>
      </c>
      <c r="P218" s="38"/>
      <c r="Q218" s="38" t="str">
        <f t="shared" si="17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8"/>
        <v>35.282924768637002</v>
      </c>
      <c r="P219" s="39"/>
      <c r="Q219" s="39" t="str">
        <f t="shared" si="17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8"/>
        <v>18.428600138703302</v>
      </c>
      <c r="P220" s="38"/>
      <c r="Q220" s="38" t="str">
        <f t="shared" si="17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8"/>
        <v>21.047861803714198</v>
      </c>
      <c r="P221" s="38"/>
      <c r="Q221" s="38" t="str">
        <f t="shared" si="17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8"/>
        <v>32.539986633690901</v>
      </c>
      <c r="P222" s="38"/>
      <c r="Q222" s="38" t="str">
        <f t="shared" si="17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8"/>
        <v>39.737048161069346</v>
      </c>
      <c r="P223" s="38"/>
      <c r="Q223" s="38" t="str">
        <f t="shared" si="17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8"/>
        <v>42.188602375237494</v>
      </c>
      <c r="P224" s="38"/>
      <c r="Q224" s="38" t="str">
        <f t="shared" si="17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8"/>
        <v>43.849163399809953</v>
      </c>
      <c r="P225" s="38"/>
      <c r="Q225" s="38" t="str">
        <f t="shared" si="17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8"/>
        <v>45.467370368702099</v>
      </c>
      <c r="P226" s="38"/>
      <c r="Q226" s="38" t="str">
        <f t="shared" si="17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8"/>
        <v>45.9894683493063</v>
      </c>
      <c r="P227" s="39"/>
      <c r="Q227" s="39" t="str">
        <f t="shared" si="17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9">+O132+(O132*$E$99)</f>
        <v>9.7884504061344018</v>
      </c>
      <c r="P228" s="38"/>
      <c r="Q228" s="38" t="str">
        <f t="shared" ref="Q228:Q259" si="20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9"/>
        <v>14.4133862979015</v>
      </c>
      <c r="P229" s="38"/>
      <c r="Q229" s="38" t="str">
        <f t="shared" si="20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9"/>
        <v>20.9480424563592</v>
      </c>
      <c r="P230" s="38"/>
      <c r="Q230" s="38" t="str">
        <f t="shared" si="20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9"/>
        <v>23.112429445409855</v>
      </c>
      <c r="P231" s="38"/>
      <c r="Q231" s="38" t="str">
        <f t="shared" si="20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9"/>
        <v>25.308453096804151</v>
      </c>
      <c r="P232" s="38"/>
      <c r="Q232" s="38" t="str">
        <f t="shared" si="20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9"/>
        <v>26.902551155530048</v>
      </c>
      <c r="P233" s="38"/>
      <c r="Q233" s="38" t="str">
        <f t="shared" si="20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9"/>
        <v>27.496229460745504</v>
      </c>
      <c r="P234" s="38"/>
      <c r="Q234" s="38" t="str">
        <f t="shared" si="20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9"/>
        <v>27.865378922922449</v>
      </c>
      <c r="P235" s="39"/>
      <c r="Q235" s="39" t="str">
        <f t="shared" si="20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9"/>
        <v>16.258588240206418</v>
      </c>
      <c r="P236" s="38"/>
      <c r="Q236" s="38" t="str">
        <f t="shared" si="20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9"/>
        <v>16.030924570869409</v>
      </c>
      <c r="P237" s="38"/>
      <c r="Q237" s="38" t="str">
        <f t="shared" si="20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9"/>
        <v>16.880039941980268</v>
      </c>
      <c r="P238" s="38"/>
      <c r="Q238" s="38" t="str">
        <f t="shared" si="20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9"/>
        <v>19.398869274903969</v>
      </c>
      <c r="P239" s="38"/>
      <c r="Q239" s="38" t="str">
        <f t="shared" si="20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9"/>
        <v>26.774421595998167</v>
      </c>
      <c r="P240" s="38"/>
      <c r="Q240" s="38" t="str">
        <f t="shared" si="20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9"/>
        <v>29.422588174720293</v>
      </c>
      <c r="P241" s="38"/>
      <c r="Q241" s="38" t="str">
        <f t="shared" si="20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9"/>
        <v>26.487724426623274</v>
      </c>
      <c r="P242" s="38"/>
      <c r="Q242" s="38" t="str">
        <f t="shared" si="20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9"/>
        <v>28.322692189757781</v>
      </c>
      <c r="P243" s="39"/>
      <c r="Q243" s="39" t="str">
        <f t="shared" si="20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9"/>
        <v>28.366603784567719</v>
      </c>
      <c r="P244" s="38"/>
      <c r="Q244" s="38" t="str">
        <f t="shared" ref="Q244:Q251" si="21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9"/>
        <v>32.888978536353108</v>
      </c>
      <c r="P245" s="38"/>
      <c r="Q245" s="38" t="str">
        <f t="shared" si="21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9"/>
        <v>40.966422580055102</v>
      </c>
      <c r="P246" s="38"/>
      <c r="Q246" s="38" t="str">
        <f t="shared" si="21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9"/>
        <v>44.379594373477687</v>
      </c>
      <c r="P247" s="38"/>
      <c r="Q247" s="38" t="str">
        <f t="shared" si="21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9"/>
        <v>47.343048970322741</v>
      </c>
      <c r="P248" s="38"/>
      <c r="Q248" s="38" t="str">
        <f t="shared" si="21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9"/>
        <v>49.731502956076547</v>
      </c>
      <c r="P249" s="38"/>
      <c r="Q249" s="38" t="str">
        <f t="shared" si="21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9"/>
        <v>51.695376939198837</v>
      </c>
      <c r="P250" s="38"/>
      <c r="Q250" s="38" t="str">
        <f t="shared" si="21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9"/>
        <v>52.720906287894991</v>
      </c>
      <c r="P251" s="39"/>
      <c r="Q251" s="39" t="str">
        <f t="shared" si="21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9"/>
        <v>5.00705689306095</v>
      </c>
      <c r="P252" s="38"/>
      <c r="Q252" s="38" t="str">
        <f t="shared" si="20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9"/>
        <v>4.6931494282217994</v>
      </c>
      <c r="P253" s="38"/>
      <c r="Q253" s="38" t="str">
        <f t="shared" si="20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9"/>
        <v>5.0018838026566499</v>
      </c>
      <c r="P254" s="38"/>
      <c r="Q254" s="38" t="str">
        <f t="shared" si="20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9"/>
        <v>5.6103419396524492</v>
      </c>
      <c r="P255" s="38"/>
      <c r="Q255" s="38" t="str">
        <f t="shared" si="20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9"/>
        <v>5.9846595161944496</v>
      </c>
      <c r="P256" s="38"/>
      <c r="Q256" s="38" t="str">
        <f t="shared" si="20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9"/>
        <v>6.1082703024115492</v>
      </c>
      <c r="P257" s="38"/>
      <c r="Q257" s="38" t="str">
        <f t="shared" si="20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9"/>
        <v>6.3851430975286494</v>
      </c>
      <c r="P258" s="38"/>
      <c r="Q258" s="38" t="str">
        <f t="shared" si="20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9"/>
        <v>6.5937137826924008</v>
      </c>
      <c r="P259" s="39"/>
      <c r="Q259" s="39" t="str">
        <f t="shared" si="20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>+O164+(O164*$E$99)</f>
        <v>9.8912782329577631</v>
      </c>
      <c r="P260" s="38"/>
      <c r="Q260" s="38" t="str">
        <f t="shared" ref="Q260:Q283" si="22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ref="O261:O291" si="23">+O165+(O165*$E$99)</f>
        <v>14.632918731448926</v>
      </c>
      <c r="P261" s="38"/>
      <c r="Q261" s="38" t="str">
        <f t="shared" si="22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3"/>
        <v>19.692506297400559</v>
      </c>
      <c r="P262" s="38"/>
      <c r="Q262" s="38" t="str">
        <f t="shared" si="22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3"/>
        <v>23.488460742117759</v>
      </c>
      <c r="P263" s="38"/>
      <c r="Q263" s="38" t="str">
        <f t="shared" si="22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3"/>
        <v>26.893151248280279</v>
      </c>
      <c r="P264" s="38"/>
      <c r="Q264" s="38" t="str">
        <f t="shared" si="22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3"/>
        <v>28.959719457304217</v>
      </c>
      <c r="P265" s="38"/>
      <c r="Q265" s="38" t="str">
        <f t="shared" si="22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3"/>
        <v>30.554571936747919</v>
      </c>
      <c r="P266" s="38"/>
      <c r="Q266" s="38" t="str">
        <f t="shared" si="22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3"/>
        <v>31.509077175612116</v>
      </c>
      <c r="P267" s="39"/>
      <c r="Q267" s="39" t="str">
        <f t="shared" si="22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3"/>
        <v>9.1001307157430844</v>
      </c>
      <c r="P268" s="38"/>
      <c r="Q268" s="38" t="str">
        <f t="shared" si="22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3"/>
        <v>13.462514153664829</v>
      </c>
      <c r="P269" s="38"/>
      <c r="Q269" s="38" t="str">
        <f t="shared" si="22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3"/>
        <v>18.117413867686942</v>
      </c>
      <c r="P270" s="38"/>
      <c r="Q270" s="38" t="str">
        <f t="shared" si="22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3"/>
        <v>21.609751341607428</v>
      </c>
      <c r="P271" s="38"/>
      <c r="Q271" s="38" t="str">
        <f t="shared" si="22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3"/>
        <v>24.742119871034962</v>
      </c>
      <c r="P272" s="38"/>
      <c r="Q272" s="38" t="str">
        <f t="shared" si="22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3"/>
        <v>26.643394953203327</v>
      </c>
      <c r="P273" s="38"/>
      <c r="Q273" s="38" t="str">
        <f t="shared" si="22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3"/>
        <v>28.110684184528967</v>
      </c>
      <c r="P274" s="38"/>
      <c r="Q274" s="38" t="str">
        <f t="shared" si="22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3"/>
        <v>28.988843936782583</v>
      </c>
      <c r="P275" s="39"/>
      <c r="Q275" s="39" t="str">
        <f t="shared" si="22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3"/>
        <v>7.517835681313735</v>
      </c>
      <c r="P276" s="38"/>
      <c r="Q276" s="38" t="str">
        <f t="shared" si="22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3"/>
        <v>11.121704998096639</v>
      </c>
      <c r="P277" s="38"/>
      <c r="Q277" s="38" t="str">
        <f t="shared" si="22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3"/>
        <v>14.967229008259718</v>
      </c>
      <c r="P278" s="38"/>
      <c r="Q278" s="38" t="str">
        <f t="shared" si="22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3"/>
        <v>17.852332540586797</v>
      </c>
      <c r="P279" s="38"/>
      <c r="Q279" s="38" t="str">
        <f t="shared" si="22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3"/>
        <v>20.440057116544342</v>
      </c>
      <c r="P280" s="38"/>
      <c r="Q280" s="38" t="str">
        <f t="shared" si="22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3"/>
        <v>22.01074594500156</v>
      </c>
      <c r="P281" s="38"/>
      <c r="Q281" s="38" t="str">
        <f t="shared" si="22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3"/>
        <v>23.222908680091081</v>
      </c>
      <c r="P282" s="38"/>
      <c r="Q282" s="38" t="str">
        <f t="shared" si="22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3"/>
        <v>23.948377459123531</v>
      </c>
      <c r="P283" s="39"/>
      <c r="Q283" s="39" t="str">
        <f t="shared" si="22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3"/>
        <v>22.523428260914528</v>
      </c>
      <c r="P284" s="38"/>
      <c r="Q284" s="38" t="str">
        <f t="shared" ref="Q284:Q291" si="24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3"/>
        <v>22.232485983458798</v>
      </c>
      <c r="P285" s="38"/>
      <c r="Q285" s="38" t="str">
        <f t="shared" si="24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3"/>
        <v>39.046027411824348</v>
      </c>
      <c r="P286" s="38"/>
      <c r="Q286" s="38" t="str">
        <f t="shared" si="24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3"/>
        <v>43.290846661663352</v>
      </c>
      <c r="P287" s="38"/>
      <c r="Q287" s="38" t="str">
        <f t="shared" si="24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3"/>
        <v>47.162584730341266</v>
      </c>
      <c r="P288" s="38"/>
      <c r="Q288" s="38" t="str">
        <f t="shared" si="24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3"/>
        <v>50.084260311487363</v>
      </c>
      <c r="P289" s="38"/>
      <c r="Q289" s="38" t="str">
        <f t="shared" si="24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3"/>
        <v>52.370641006064297</v>
      </c>
      <c r="P290" s="38"/>
      <c r="Q290" s="38" t="str">
        <f t="shared" si="24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3"/>
        <v>53.835239371122057</v>
      </c>
      <c r="P291" s="39"/>
      <c r="Q291" s="39" t="str">
        <f t="shared" si="24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topLeftCell="A74" zoomScale="85" zoomScaleNormal="85" workbookViewId="0">
      <selection activeCell="J89" sqref="J89:Q89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2022-11-08T03:08:04Z</dcterms:modified>
</cp:coreProperties>
</file>