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B79EF632-DCF1-453A-8E81-5D163856ECA9}" xr6:coauthVersionLast="47" xr6:coauthVersionMax="47" xr10:uidLastSave="{00000000-0000-0000-0000-000000000000}"/>
  <bookViews>
    <workbookView xWindow="-120" yWindow="-120" windowWidth="29040" windowHeight="15840" firstSheet="6" activeTab="12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84" i="12" l="1"/>
  <c r="AA184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C11" i="13" l="1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C31" i="13"/>
  <c r="BE31" i="13"/>
  <c r="BD31" i="13"/>
  <c r="BB31" i="13"/>
  <c r="AV31" i="13"/>
  <c r="AU31" i="13"/>
  <c r="AU33" i="13" s="1"/>
  <c r="AU35" i="13" s="1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B27" i="13"/>
  <c r="DB28" i="13" s="1"/>
  <c r="AX27" i="13"/>
  <c r="DC26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DG15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DG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CB18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N144" i="12"/>
  <c r="AG29" i="13" s="1"/>
  <c r="K144" i="12"/>
  <c r="N143" i="12"/>
  <c r="AG28" i="13" s="1"/>
  <c r="N142" i="12"/>
  <c r="AG27" i="13" s="1"/>
  <c r="M142" i="12"/>
  <c r="N141" i="12"/>
  <c r="AG26" i="13" s="1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T23" i="9" s="1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5" i="8"/>
  <c r="O135" i="8" s="1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F36" i="6"/>
  <c r="B36" i="6"/>
  <c r="F34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Q60" i="13" l="1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 l="1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BC9" i="13" l="1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F26" i="13" l="1" a="1"/>
  <c r="AF26" i="13" s="1"/>
  <c r="BK117" i="12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<sst xmlns="http://schemas.openxmlformats.org/spreadsheetml/2006/main" count="5049" uniqueCount="1642">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</sst>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48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164" fontId="4" fillId="2" borderId="1" xfId="0" applyNumberFormat="1" applyFont="1" applyFill="1" applyBorder="1"/>
    <xf numFmtId="164" fontId="5" fillId="2" borderId="1" xfId="0" applyNumberFormat="1" applyFont="1" applyFill="1" applyBorder="1"/>
    <xf numFmtId="164" fontId="6" fillId="3" borderId="5" xfId="0" applyNumberFormat="1" applyFont="1" applyFill="1" applyBorder="1" applyAlignment="1">
      <alignment horizontal="left"/>
    </xf>
    <xf numFmtId="164" fontId="6" fillId="3" borderId="6" xfId="0" applyNumberFormat="1" applyFont="1" applyFill="1" applyBorder="1" applyAlignment="1">
      <alignment horizontal="left"/>
    </xf>
    <xf numFmtId="164" fontId="7" fillId="4" borderId="7" xfId="0" applyNumberFormat="1" applyFont="1" applyFill="1" applyBorder="1" applyAlignment="1">
      <alignment horizontal="left" wrapText="1"/>
    </xf>
    <xf numFmtId="165" fontId="1" fillId="0" borderId="0" xfId="0" applyNumberFormat="1" applyFont="1"/>
    <xf numFmtId="0" fontId="8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4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165" fontId="1" fillId="2" borderId="1" xfId="0" applyNumberFormat="1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/>
    <xf numFmtId="0" fontId="2" fillId="0" borderId="1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8" xfId="0" applyFont="1" applyBorder="1"/>
    <xf numFmtId="0" fontId="12" fillId="0" borderId="13" xfId="0" applyFont="1" applyBorder="1" applyAlignment="1">
      <alignment horizontal="left"/>
    </xf>
    <xf numFmtId="0" fontId="12" fillId="0" borderId="9" xfId="0" applyFont="1" applyBorder="1"/>
    <xf numFmtId="0" fontId="1" fillId="0" borderId="10" xfId="0" applyFont="1" applyBorder="1"/>
    <xf numFmtId="0" fontId="9" fillId="0" borderId="13" xfId="0" applyFont="1" applyBorder="1" applyAlignment="1">
      <alignment horizontal="left"/>
    </xf>
    <xf numFmtId="0" fontId="9" fillId="0" borderId="9" xfId="0" applyFont="1" applyBorder="1" applyAlignment="1">
      <alignment horizontal="left" vertical="center"/>
    </xf>
    <xf numFmtId="0" fontId="1" fillId="0" borderId="13" xfId="0" applyFont="1" applyBorder="1" applyAlignment="1">
      <alignment horizont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/>
    </xf>
    <xf numFmtId="0" fontId="1" fillId="0" borderId="14" xfId="0" applyFont="1" applyBorder="1"/>
    <xf numFmtId="0" fontId="9" fillId="0" borderId="15" xfId="0" applyFont="1" applyBorder="1" applyAlignment="1">
      <alignment horizontal="left"/>
    </xf>
    <xf numFmtId="0" fontId="9" fillId="0" borderId="16" xfId="0" applyFont="1" applyBorder="1" applyAlignment="1">
      <alignment horizontal="left" vertical="center"/>
    </xf>
    <xf numFmtId="0" fontId="1" fillId="0" borderId="15" xfId="0" applyFont="1" applyBorder="1" applyAlignment="1">
      <alignment horizontal="center"/>
    </xf>
    <xf numFmtId="2" fontId="1" fillId="0" borderId="1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>
      <alignment horizontal="center" vertical="center"/>
    </xf>
    <xf numFmtId="0" fontId="1" fillId="0" borderId="11" xfId="0" applyFont="1" applyBorder="1"/>
    <xf numFmtId="0" fontId="9" fillId="0" borderId="0" xfId="0" applyFont="1" applyAlignment="1">
      <alignment horizontal="left"/>
    </xf>
    <xf numFmtId="2" fontId="1" fillId="0" borderId="11" xfId="0" applyNumberFormat="1" applyFont="1" applyBorder="1" applyAlignment="1">
      <alignment vertical="center"/>
    </xf>
    <xf numFmtId="2" fontId="1" fillId="0" borderId="12" xfId="0" applyNumberFormat="1" applyFont="1" applyBorder="1" applyAlignment="1">
      <alignment vertical="center"/>
    </xf>
    <xf numFmtId="0" fontId="1" fillId="0" borderId="17" xfId="0" applyFont="1" applyBorder="1"/>
    <xf numFmtId="0" fontId="9" fillId="0" borderId="18" xfId="0" applyFont="1" applyBorder="1" applyAlignment="1">
      <alignment horizontal="left"/>
    </xf>
    <xf numFmtId="0" fontId="1" fillId="0" borderId="18" xfId="0" applyFont="1" applyBorder="1" applyAlignment="1">
      <alignment horizontal="center"/>
    </xf>
    <xf numFmtId="2" fontId="1" fillId="0" borderId="17" xfId="0" applyNumberFormat="1" applyFont="1" applyBorder="1" applyAlignment="1">
      <alignment vertical="center"/>
    </xf>
    <xf numFmtId="2" fontId="1" fillId="0" borderId="19" xfId="0" applyNumberFormat="1" applyFont="1" applyBorder="1" applyAlignment="1">
      <alignment vertical="center"/>
    </xf>
    <xf numFmtId="0" fontId="10" fillId="0" borderId="12" xfId="0" applyFont="1" applyBorder="1" applyAlignment="1">
      <alignment horizontal="left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2" fontId="1" fillId="0" borderId="17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center" vertical="center"/>
    </xf>
    <xf numFmtId="166" fontId="10" fillId="0" borderId="0" xfId="0" applyNumberFormat="1" applyFont="1"/>
    <xf numFmtId="0" fontId="10" fillId="0" borderId="15" xfId="0" applyFont="1" applyBorder="1" applyAlignment="1">
      <alignment horizontal="left"/>
    </xf>
    <xf numFmtId="0" fontId="10" fillId="0" borderId="15" xfId="0" applyFont="1" applyBorder="1" applyAlignment="1">
      <alignment horizontal="left" vertical="center"/>
    </xf>
    <xf numFmtId="0" fontId="2" fillId="2" borderId="20" xfId="0" applyFont="1" applyFill="1" applyBorder="1" applyAlignment="1">
      <alignment horizontal="center"/>
    </xf>
    <xf numFmtId="2" fontId="1" fillId="0" borderId="21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2" fillId="2" borderId="22" xfId="0" applyFont="1" applyFill="1" applyBorder="1" applyAlignment="1">
      <alignment horizontal="center"/>
    </xf>
    <xf numFmtId="2" fontId="1" fillId="0" borderId="23" xfId="0" applyNumberFormat="1" applyFont="1" applyBorder="1" applyAlignment="1">
      <alignment horizontal="center"/>
    </xf>
    <xf numFmtId="2" fontId="1" fillId="0" borderId="17" xfId="0" applyNumberFormat="1" applyFont="1" applyBorder="1" applyAlignment="1">
      <alignment horizontal="center"/>
    </xf>
    <xf numFmtId="1" fontId="10" fillId="0" borderId="0" xfId="0" applyNumberFormat="1" applyFont="1"/>
    <xf numFmtId="0" fontId="13" fillId="0" borderId="0" xfId="0" applyFont="1"/>
    <xf numFmtId="0" fontId="13" fillId="5" borderId="1" xfId="0" applyFont="1" applyFill="1" applyBorder="1" applyAlignment="1">
      <alignment horizontal="left"/>
    </xf>
    <xf numFmtId="9" fontId="13" fillId="5" borderId="1" xfId="0" applyNumberFormat="1" applyFont="1" applyFill="1" applyBorder="1" applyAlignment="1">
      <alignment horizontal="left"/>
    </xf>
    <xf numFmtId="0" fontId="13" fillId="0" borderId="0" xfId="0" applyFont="1" applyAlignment="1">
      <alignment horizontal="left"/>
    </xf>
    <xf numFmtId="10" fontId="13" fillId="0" borderId="0" xfId="0" applyNumberFormat="1" applyFont="1" applyAlignment="1">
      <alignment horizontal="left"/>
    </xf>
    <xf numFmtId="0" fontId="9" fillId="0" borderId="14" xfId="0" applyFont="1" applyBorder="1"/>
    <xf numFmtId="0" fontId="9" fillId="0" borderId="15" xfId="0" applyFont="1" applyBorder="1"/>
    <xf numFmtId="167" fontId="9" fillId="0" borderId="14" xfId="0" applyNumberFormat="1" applyFont="1" applyBorder="1"/>
    <xf numFmtId="167" fontId="9" fillId="0" borderId="16" xfId="0" applyNumberFormat="1" applyFont="1" applyBorder="1"/>
    <xf numFmtId="0" fontId="9" fillId="0" borderId="17" xfId="0" applyFont="1" applyBorder="1"/>
    <xf numFmtId="0" fontId="9" fillId="0" borderId="18" xfId="0" applyFont="1" applyBorder="1"/>
    <xf numFmtId="0" fontId="9" fillId="0" borderId="19" xfId="0" applyFont="1" applyBorder="1"/>
    <xf numFmtId="168" fontId="10" fillId="0" borderId="0" xfId="0" applyNumberFormat="1" applyFont="1"/>
    <xf numFmtId="2" fontId="1" fillId="0" borderId="24" xfId="0" applyNumberFormat="1" applyFont="1" applyBorder="1" applyAlignment="1">
      <alignment horizontal="center"/>
    </xf>
    <xf numFmtId="169" fontId="10" fillId="0" borderId="0" xfId="0" applyNumberFormat="1" applyFont="1"/>
    <xf numFmtId="167" fontId="10" fillId="0" borderId="0" xfId="0" applyNumberFormat="1" applyFont="1"/>
    <xf numFmtId="170" fontId="9" fillId="0" borderId="0" xfId="0" applyNumberFormat="1" applyFont="1"/>
    <xf numFmtId="1" fontId="9" fillId="0" borderId="0" xfId="0" applyNumberFormat="1" applyFont="1"/>
    <xf numFmtId="2" fontId="10" fillId="0" borderId="0" xfId="0" applyNumberFormat="1" applyFont="1"/>
    <xf numFmtId="0" fontId="12" fillId="0" borderId="24" xfId="0" applyFont="1" applyBorder="1"/>
    <xf numFmtId="0" fontId="12" fillId="0" borderId="16" xfId="0" applyFont="1" applyBorder="1"/>
    <xf numFmtId="0" fontId="9" fillId="0" borderId="24" xfId="0" applyFont="1" applyBorder="1"/>
    <xf numFmtId="0" fontId="10" fillId="0" borderId="15" xfId="0" applyFont="1" applyBorder="1"/>
    <xf numFmtId="0" fontId="10" fillId="0" borderId="16" xfId="0" applyFont="1" applyBorder="1" applyAlignment="1">
      <alignment horizontal="right"/>
    </xf>
    <xf numFmtId="0" fontId="2" fillId="0" borderId="2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9" fillId="0" borderId="21" xfId="0" applyFont="1" applyBorder="1"/>
    <xf numFmtId="0" fontId="10" fillId="0" borderId="0" xfId="0" applyFont="1" applyAlignment="1">
      <alignment horizontal="center"/>
    </xf>
    <xf numFmtId="0" fontId="10" fillId="0" borderId="12" xfId="0" applyFont="1" applyBorder="1" applyAlignment="1">
      <alignment horizontal="right"/>
    </xf>
    <xf numFmtId="0" fontId="2" fillId="0" borderId="0" xfId="0" applyFont="1"/>
    <xf numFmtId="0" fontId="10" fillId="0" borderId="0" xfId="0" applyFont="1" applyAlignment="1">
      <alignment horizontal="center" vertical="center"/>
    </xf>
    <xf numFmtId="0" fontId="14" fillId="0" borderId="12" xfId="0" applyFont="1" applyBorder="1" applyAlignment="1">
      <alignment horizontal="center"/>
    </xf>
    <xf numFmtId="0" fontId="1" fillId="0" borderId="8" xfId="0" applyFont="1" applyBorder="1"/>
    <xf numFmtId="0" fontId="1" fillId="0" borderId="13" xfId="0" applyFont="1" applyBorder="1"/>
    <xf numFmtId="2" fontId="1" fillId="0" borderId="8" xfId="0" applyNumberFormat="1" applyFont="1" applyBorder="1" applyAlignment="1">
      <alignment horizontal="center"/>
    </xf>
    <xf numFmtId="171" fontId="1" fillId="0" borderId="9" xfId="0" applyNumberFormat="1" applyFont="1" applyBorder="1" applyAlignment="1">
      <alignment horizontal="center"/>
    </xf>
    <xf numFmtId="2" fontId="9" fillId="0" borderId="8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/>
    </xf>
    <xf numFmtId="0" fontId="9" fillId="0" borderId="13" xfId="0" applyFont="1" applyBorder="1"/>
    <xf numFmtId="0" fontId="10" fillId="0" borderId="9" xfId="0" applyFont="1" applyBorder="1" applyAlignment="1">
      <alignment horizontal="center" vertical="center"/>
    </xf>
    <xf numFmtId="170" fontId="10" fillId="0" borderId="12" xfId="0" applyNumberFormat="1" applyFont="1" applyBorder="1" applyAlignment="1">
      <alignment horizontal="right"/>
    </xf>
    <xf numFmtId="0" fontId="1" fillId="0" borderId="24" xfId="0" applyFont="1" applyBorder="1"/>
    <xf numFmtId="0" fontId="1" fillId="0" borderId="15" xfId="0" applyFont="1" applyBorder="1"/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" fillId="0" borderId="21" xfId="0" applyFont="1" applyBorder="1"/>
    <xf numFmtId="0" fontId="1" fillId="0" borderId="23" xfId="0" applyFont="1" applyBorder="1"/>
    <xf numFmtId="0" fontId="1" fillId="0" borderId="18" xfId="0" applyFont="1" applyBorder="1"/>
    <xf numFmtId="171" fontId="1" fillId="0" borderId="16" xfId="0" applyNumberFormat="1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171" fontId="1" fillId="0" borderId="12" xfId="0" applyNumberFormat="1" applyFont="1" applyBorder="1" applyAlignment="1">
      <alignment horizontal="center"/>
    </xf>
    <xf numFmtId="2" fontId="9" fillId="0" borderId="21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12" xfId="0" applyFont="1" applyBorder="1" applyAlignment="1">
      <alignment horizontal="center" vertical="center"/>
    </xf>
    <xf numFmtId="170" fontId="1" fillId="0" borderId="21" xfId="0" applyNumberFormat="1" applyFont="1" applyBorder="1" applyAlignment="1">
      <alignment horizontal="center"/>
    </xf>
    <xf numFmtId="171" fontId="1" fillId="0" borderId="19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 vertical="center"/>
    </xf>
    <xf numFmtId="0" fontId="9" fillId="0" borderId="18" xfId="0" applyFont="1" applyBorder="1" applyAlignment="1">
      <alignment horizontal="center"/>
    </xf>
    <xf numFmtId="0" fontId="10" fillId="0" borderId="19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12" xfId="0" applyNumberFormat="1" applyFont="1" applyBorder="1" applyAlignment="1">
      <alignment horizontal="right"/>
    </xf>
    <xf numFmtId="170" fontId="9" fillId="0" borderId="24" xfId="0" applyNumberFormat="1" applyFont="1" applyBorder="1" applyAlignment="1">
      <alignment horizontal="center" vertical="center"/>
    </xf>
    <xf numFmtId="2" fontId="1" fillId="0" borderId="19" xfId="0" applyNumberFormat="1" applyFont="1" applyBorder="1" applyAlignment="1">
      <alignment horizontal="right"/>
    </xf>
    <xf numFmtId="0" fontId="9" fillId="0" borderId="23" xfId="0" applyFont="1" applyBorder="1"/>
    <xf numFmtId="0" fontId="10" fillId="0" borderId="19" xfId="0" applyFont="1" applyBorder="1"/>
    <xf numFmtId="0" fontId="10" fillId="0" borderId="18" xfId="0" applyFont="1" applyBorder="1"/>
    <xf numFmtId="0" fontId="10" fillId="0" borderId="19" xfId="0" applyFont="1" applyBorder="1" applyAlignment="1">
      <alignment horizontal="right"/>
    </xf>
    <xf numFmtId="9" fontId="13" fillId="0" borderId="0" xfId="0" applyNumberFormat="1" applyFont="1" applyAlignment="1">
      <alignment horizontal="left"/>
    </xf>
    <xf numFmtId="172" fontId="9" fillId="0" borderId="0" xfId="0" applyNumberFormat="1" applyFont="1"/>
    <xf numFmtId="171" fontId="9" fillId="0" borderId="0" xfId="0" applyNumberFormat="1" applyFont="1"/>
    <xf numFmtId="0" fontId="15" fillId="0" borderId="0" xfId="0" applyFont="1"/>
    <xf numFmtId="0" fontId="12" fillId="0" borderId="0" xfId="0" applyFont="1"/>
    <xf numFmtId="0" fontId="16" fillId="0" borderId="25" xfId="0" applyFont="1" applyBorder="1" applyAlignment="1">
      <alignment vertical="center" wrapText="1"/>
    </xf>
    <xf numFmtId="0" fontId="16" fillId="0" borderId="26" xfId="0" applyFont="1" applyBorder="1" applyAlignment="1">
      <alignment vertical="center" wrapText="1"/>
    </xf>
    <xf numFmtId="173" fontId="9" fillId="0" borderId="0" xfId="0" applyNumberFormat="1" applyFont="1"/>
    <xf numFmtId="11" fontId="9" fillId="0" borderId="0" xfId="0" applyNumberFormat="1" applyFont="1"/>
    <xf numFmtId="0" fontId="16" fillId="0" borderId="27" xfId="0" applyFont="1" applyBorder="1" applyAlignment="1">
      <alignment vertical="center" wrapText="1"/>
    </xf>
    <xf numFmtId="0" fontId="16" fillId="0" borderId="28" xfId="0" applyFont="1" applyBorder="1" applyAlignment="1">
      <alignment vertical="center" wrapText="1"/>
    </xf>
    <xf numFmtId="0" fontId="17" fillId="6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vertical="center"/>
    </xf>
    <xf numFmtId="0" fontId="18" fillId="7" borderId="32" xfId="0" applyFont="1" applyFill="1" applyBorder="1" applyAlignment="1">
      <alignment horizontal="center" vertical="center"/>
    </xf>
    <xf numFmtId="0" fontId="18" fillId="7" borderId="33" xfId="0" applyFont="1" applyFill="1" applyBorder="1"/>
    <xf numFmtId="0" fontId="18" fillId="7" borderId="34" xfId="0" applyFont="1" applyFill="1" applyBorder="1"/>
    <xf numFmtId="0" fontId="18" fillId="7" borderId="32" xfId="0" applyFont="1" applyFill="1" applyBorder="1" applyAlignment="1">
      <alignment horizontal="center"/>
    </xf>
    <xf numFmtId="0" fontId="18" fillId="7" borderId="32" xfId="0" applyFont="1" applyFill="1" applyBorder="1" applyAlignment="1">
      <alignment horizontal="center" vertical="center" wrapText="1"/>
    </xf>
    <xf numFmtId="0" fontId="13" fillId="0" borderId="32" xfId="0" applyFont="1" applyBorder="1" applyAlignment="1">
      <alignment horizontal="left" vertical="top"/>
    </xf>
    <xf numFmtId="0" fontId="13" fillId="0" borderId="32" xfId="0" applyFont="1" applyBorder="1" applyAlignment="1">
      <alignment vertical="center" wrapText="1"/>
    </xf>
    <xf numFmtId="0" fontId="13" fillId="0" borderId="32" xfId="0" applyFont="1" applyBorder="1"/>
    <xf numFmtId="171" fontId="13" fillId="0" borderId="32" xfId="0" applyNumberFormat="1" applyFont="1" applyBorder="1"/>
    <xf numFmtId="174" fontId="13" fillId="0" borderId="32" xfId="0" applyNumberFormat="1" applyFont="1" applyBorder="1"/>
    <xf numFmtId="0" fontId="13" fillId="8" borderId="32" xfId="0" applyFont="1" applyFill="1" applyBorder="1" applyAlignment="1">
      <alignment horizontal="left" vertical="top"/>
    </xf>
    <xf numFmtId="0" fontId="13" fillId="8" borderId="32" xfId="0" applyFont="1" applyFill="1" applyBorder="1" applyAlignment="1">
      <alignment vertical="center" wrapText="1"/>
    </xf>
    <xf numFmtId="0" fontId="13" fillId="8" borderId="32" xfId="0" applyFont="1" applyFill="1" applyBorder="1"/>
    <xf numFmtId="171" fontId="13" fillId="8" borderId="32" xfId="0" applyNumberFormat="1" applyFont="1" applyFill="1" applyBorder="1"/>
    <xf numFmtId="174" fontId="13" fillId="8" borderId="32" xfId="0" applyNumberFormat="1" applyFont="1" applyFill="1" applyBorder="1"/>
    <xf numFmtId="0" fontId="19" fillId="0" borderId="32" xfId="0" applyFont="1" applyBorder="1" applyAlignment="1">
      <alignment horizontal="left" vertical="top"/>
    </xf>
    <xf numFmtId="0" fontId="20" fillId="0" borderId="32" xfId="0" applyFont="1" applyBorder="1" applyAlignment="1">
      <alignment vertical="center" wrapText="1"/>
    </xf>
    <xf numFmtId="0" fontId="20" fillId="0" borderId="32" xfId="0" applyFont="1" applyBorder="1"/>
    <xf numFmtId="171" fontId="20" fillId="0" borderId="32" xfId="0" applyNumberFormat="1" applyFont="1" applyBorder="1"/>
    <xf numFmtId="174" fontId="20" fillId="0" borderId="32" xfId="0" applyNumberFormat="1" applyFont="1" applyBorder="1"/>
    <xf numFmtId="171" fontId="19" fillId="0" borderId="32" xfId="0" applyNumberFormat="1" applyFont="1" applyBorder="1"/>
    <xf numFmtId="0" fontId="19" fillId="8" borderId="32" xfId="0" applyFont="1" applyFill="1" applyBorder="1" applyAlignment="1">
      <alignment horizontal="right" vertical="top"/>
    </xf>
    <xf numFmtId="0" fontId="13" fillId="8" borderId="32" xfId="0" applyFont="1" applyFill="1" applyBorder="1" applyAlignment="1">
      <alignment horizontal="left" vertical="center" wrapText="1"/>
    </xf>
    <xf numFmtId="0" fontId="19" fillId="0" borderId="32" xfId="0" applyFont="1" applyBorder="1" applyAlignment="1">
      <alignment horizontal="right" vertical="top"/>
    </xf>
    <xf numFmtId="0" fontId="13" fillId="0" borderId="32" xfId="0" applyFont="1" applyBorder="1" applyAlignment="1">
      <alignment horizontal="left" vertical="center" wrapText="1"/>
    </xf>
    <xf numFmtId="0" fontId="18" fillId="6" borderId="32" xfId="0" applyFont="1" applyFill="1" applyBorder="1" applyAlignment="1">
      <alignment vertical="center"/>
    </xf>
    <xf numFmtId="166" fontId="13" fillId="0" borderId="32" xfId="0" applyNumberFormat="1" applyFont="1" applyBorder="1"/>
    <xf numFmtId="175" fontId="13" fillId="0" borderId="32" xfId="0" applyNumberFormat="1" applyFont="1" applyBorder="1"/>
    <xf numFmtId="166" fontId="13" fillId="8" borderId="32" xfId="0" applyNumberFormat="1" applyFont="1" applyFill="1" applyBorder="1"/>
    <xf numFmtId="175" fontId="13" fillId="8" borderId="32" xfId="0" applyNumberFormat="1" applyFont="1" applyFill="1" applyBorder="1"/>
    <xf numFmtId="172" fontId="13" fillId="8" borderId="32" xfId="0" applyNumberFormat="1" applyFont="1" applyFill="1" applyBorder="1"/>
    <xf numFmtId="166" fontId="13" fillId="0" borderId="0" xfId="0" applyNumberFormat="1" applyFont="1"/>
    <xf numFmtId="175" fontId="13" fillId="0" borderId="0" xfId="0" applyNumberFormat="1" applyFont="1"/>
    <xf numFmtId="0" fontId="17" fillId="6" borderId="1" xfId="0" applyFont="1" applyFill="1" applyBorder="1" applyAlignment="1">
      <alignment horizontal="center" vertical="center"/>
    </xf>
    <xf numFmtId="0" fontId="18" fillId="7" borderId="33" xfId="0" applyFont="1" applyFill="1" applyBorder="1" applyAlignment="1">
      <alignment horizontal="center" vertical="center" wrapText="1"/>
    </xf>
    <xf numFmtId="0" fontId="18" fillId="7" borderId="34" xfId="0" applyFont="1" applyFill="1" applyBorder="1" applyAlignment="1">
      <alignment horizontal="center" vertical="center" wrapText="1"/>
    </xf>
    <xf numFmtId="166" fontId="13" fillId="2" borderId="33" xfId="0" applyNumberFormat="1" applyFont="1" applyFill="1" applyBorder="1"/>
    <xf numFmtId="166" fontId="13" fillId="2" borderId="34" xfId="0" applyNumberFormat="1" applyFont="1" applyFill="1" applyBorder="1"/>
    <xf numFmtId="175" fontId="13" fillId="2" borderId="32" xfId="0" applyNumberFormat="1" applyFont="1" applyFill="1" applyBorder="1"/>
    <xf numFmtId="166" fontId="13" fillId="2" borderId="32" xfId="0" applyNumberFormat="1" applyFont="1" applyFill="1" applyBorder="1"/>
    <xf numFmtId="166" fontId="13" fillId="8" borderId="33" xfId="0" applyNumberFormat="1" applyFont="1" applyFill="1" applyBorder="1"/>
    <xf numFmtId="166" fontId="13" fillId="8" borderId="34" xfId="0" applyNumberFormat="1" applyFont="1" applyFill="1" applyBorder="1"/>
    <xf numFmtId="166" fontId="21" fillId="2" borderId="33" xfId="0" applyNumberFormat="1" applyFont="1" applyFill="1" applyBorder="1"/>
    <xf numFmtId="166" fontId="21" fillId="2" borderId="34" xfId="0" applyNumberFormat="1" applyFont="1" applyFill="1" applyBorder="1"/>
    <xf numFmtId="175" fontId="21" fillId="2" borderId="32" xfId="0" applyNumberFormat="1" applyFont="1" applyFill="1" applyBorder="1"/>
    <xf numFmtId="166" fontId="21" fillId="2" borderId="32" xfId="0" applyNumberFormat="1" applyFont="1" applyFill="1" applyBorder="1"/>
    <xf numFmtId="166" fontId="18" fillId="7" borderId="32" xfId="0" applyNumberFormat="1" applyFont="1" applyFill="1" applyBorder="1" applyAlignment="1">
      <alignment horizontal="center" vertical="center" wrapText="1"/>
    </xf>
    <xf numFmtId="166" fontId="21" fillId="8" borderId="33" xfId="0" applyNumberFormat="1" applyFont="1" applyFill="1" applyBorder="1"/>
    <xf numFmtId="166" fontId="21" fillId="8" borderId="34" xfId="0" applyNumberFormat="1" applyFont="1" applyFill="1" applyBorder="1"/>
    <xf numFmtId="175" fontId="21" fillId="8" borderId="32" xfId="0" applyNumberFormat="1" applyFont="1" applyFill="1" applyBorder="1"/>
    <xf numFmtId="166" fontId="21" fillId="8" borderId="32" xfId="0" applyNumberFormat="1" applyFont="1" applyFill="1" applyBorder="1"/>
    <xf numFmtId="0" fontId="22" fillId="0" borderId="0" xfId="0" applyFont="1"/>
    <xf numFmtId="0" fontId="22" fillId="0" borderId="0" xfId="0" applyFont="1" applyAlignment="1">
      <alignment wrapText="1"/>
    </xf>
    <xf numFmtId="1" fontId="23" fillId="0" borderId="0" xfId="0" applyNumberFormat="1" applyFont="1" applyAlignment="1">
      <alignment horizontal="center" vertical="center"/>
    </xf>
    <xf numFmtId="169" fontId="1" fillId="0" borderId="0" xfId="0" applyNumberFormat="1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/>
    <xf numFmtId="0" fontId="6" fillId="3" borderId="5" xfId="0" applyFont="1" applyFill="1" applyBorder="1" applyAlignment="1">
      <alignment horizontal="left"/>
    </xf>
    <xf numFmtId="0" fontId="6" fillId="3" borderId="6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center" wrapText="1"/>
    </xf>
    <xf numFmtId="0" fontId="7" fillId="4" borderId="7" xfId="0" applyFont="1" applyFill="1" applyBorder="1" applyAlignment="1">
      <alignment horizontal="left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170" fontId="1" fillId="0" borderId="0" xfId="0" applyNumberFormat="1" applyFont="1"/>
    <xf numFmtId="0" fontId="1" fillId="5" borderId="1" xfId="0" applyFont="1" applyFill="1" applyBorder="1"/>
    <xf numFmtId="0" fontId="1" fillId="9" borderId="1" xfId="0" applyFont="1" applyFill="1" applyBorder="1"/>
    <xf numFmtId="9" fontId="1" fillId="9" borderId="1" xfId="0" applyNumberFormat="1" applyFont="1" applyFill="1" applyBorder="1"/>
    <xf numFmtId="0" fontId="24" fillId="10" borderId="1" xfId="0" applyFont="1" applyFill="1" applyBorder="1" applyAlignment="1">
      <alignment horizontal="center" vertical="center"/>
    </xf>
    <xf numFmtId="2" fontId="1" fillId="10" borderId="1" xfId="0" applyNumberFormat="1" applyFont="1" applyFill="1" applyBorder="1"/>
    <xf numFmtId="0" fontId="24" fillId="0" borderId="0" xfId="0" applyFont="1" applyAlignment="1">
      <alignment horizontal="center" vertical="center"/>
    </xf>
    <xf numFmtId="2" fontId="1" fillId="0" borderId="0" xfId="0" applyNumberFormat="1" applyFont="1"/>
    <xf numFmtId="170" fontId="1" fillId="9" borderId="1" xfId="0" applyNumberFormat="1" applyFont="1" applyFill="1" applyBorder="1"/>
    <xf numFmtId="169" fontId="1" fillId="9" borderId="1" xfId="0" applyNumberFormat="1" applyFont="1" applyFill="1" applyBorder="1"/>
    <xf numFmtId="167" fontId="1" fillId="9" borderId="1" xfId="0" applyNumberFormat="1" applyFont="1" applyFill="1" applyBorder="1"/>
    <xf numFmtId="169" fontId="1" fillId="10" borderId="1" xfId="0" applyNumberFormat="1" applyFont="1" applyFill="1" applyBorder="1"/>
    <xf numFmtId="0" fontId="24" fillId="0" borderId="0" xfId="0" applyFont="1" applyAlignment="1">
      <alignment horizontal="center"/>
    </xf>
    <xf numFmtId="9" fontId="1" fillId="0" borderId="0" xfId="0" applyNumberFormat="1" applyFont="1"/>
    <xf numFmtId="0" fontId="1" fillId="11" borderId="41" xfId="0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1" fontId="1" fillId="0" borderId="0" xfId="0" applyNumberFormat="1" applyFont="1"/>
    <xf numFmtId="176" fontId="1" fillId="11" borderId="41" xfId="0" applyNumberFormat="1" applyFont="1" applyFill="1" applyBorder="1" applyAlignment="1">
      <alignment horizontal="center" vertical="center"/>
    </xf>
    <xf numFmtId="0" fontId="9" fillId="2" borderId="1" xfId="0" applyFont="1" applyFill="1" applyBorder="1"/>
    <xf numFmtId="0" fontId="25" fillId="2" borderId="1" xfId="0" applyFont="1" applyFill="1" applyBorder="1"/>
    <xf numFmtId="0" fontId="25" fillId="0" borderId="0" xfId="0" applyFont="1"/>
    <xf numFmtId="164" fontId="25" fillId="0" borderId="0" xfId="0" applyNumberFormat="1" applyFont="1"/>
    <xf numFmtId="0" fontId="12" fillId="3" borderId="5" xfId="0" applyFont="1" applyFill="1" applyBorder="1" applyAlignment="1">
      <alignment vertical="center"/>
    </xf>
    <xf numFmtId="0" fontId="12" fillId="3" borderId="6" xfId="0" applyFont="1" applyFill="1" applyBorder="1" applyAlignment="1">
      <alignment horizontal="left"/>
    </xf>
    <xf numFmtId="0" fontId="12" fillId="3" borderId="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164" fontId="12" fillId="3" borderId="6" xfId="0" applyNumberFormat="1" applyFont="1" applyFill="1" applyBorder="1" applyAlignment="1">
      <alignment horizontal="left"/>
    </xf>
    <xf numFmtId="0" fontId="9" fillId="4" borderId="5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9" fillId="4" borderId="6" xfId="0" applyFont="1" applyFill="1" applyBorder="1" applyAlignment="1">
      <alignment horizontal="left" wrapText="1"/>
    </xf>
    <xf numFmtId="0" fontId="9" fillId="2" borderId="1" xfId="0" applyFont="1" applyFill="1" applyBorder="1" applyAlignment="1">
      <alignment horizontal="center" wrapText="1"/>
    </xf>
    <xf numFmtId="169" fontId="9" fillId="0" borderId="0" xfId="0" applyNumberFormat="1" applyFont="1"/>
    <xf numFmtId="0" fontId="9" fillId="0" borderId="0" xfId="0" applyFont="1" applyAlignment="1">
      <alignment horizontal="center" vertical="center"/>
    </xf>
    <xf numFmtId="169" fontId="9" fillId="2" borderId="1" xfId="0" applyNumberFormat="1" applyFont="1" applyFill="1" applyBorder="1"/>
    <xf numFmtId="0" fontId="5" fillId="2" borderId="1" xfId="0" applyFont="1" applyFill="1" applyBorder="1" applyAlignment="1">
      <alignment vertical="center" wrapText="1"/>
    </xf>
    <xf numFmtId="169" fontId="5" fillId="2" borderId="1" xfId="0" applyNumberFormat="1" applyFont="1" applyFill="1" applyBorder="1" applyAlignment="1">
      <alignment wrapText="1"/>
    </xf>
    <xf numFmtId="164" fontId="9" fillId="0" borderId="0" xfId="0" applyNumberFormat="1" applyFont="1" applyAlignment="1">
      <alignment wrapText="1"/>
    </xf>
    <xf numFmtId="0" fontId="9" fillId="0" borderId="0" xfId="0" applyFont="1" applyAlignment="1">
      <alignment wrapText="1"/>
    </xf>
    <xf numFmtId="9" fontId="9" fillId="0" borderId="0" xfId="0" applyNumberFormat="1" applyFont="1" applyAlignment="1">
      <alignment horizontal="center" vertical="center" wrapText="1"/>
    </xf>
    <xf numFmtId="9" fontId="9" fillId="0" borderId="0" xfId="0" applyNumberFormat="1" applyFont="1" applyAlignment="1">
      <alignment wrapText="1"/>
    </xf>
    <xf numFmtId="164" fontId="9" fillId="2" borderId="1" xfId="0" applyNumberFormat="1" applyFont="1" applyFill="1" applyBorder="1" applyAlignment="1">
      <alignment horizontal="left" wrapText="1"/>
    </xf>
    <xf numFmtId="164" fontId="9" fillId="0" borderId="0" xfId="0" applyNumberFormat="1" applyFont="1"/>
    <xf numFmtId="9" fontId="9" fillId="0" borderId="0" xfId="0" applyNumberFormat="1" applyFont="1" applyAlignment="1">
      <alignment horizontal="center" vertical="center"/>
    </xf>
    <xf numFmtId="9" fontId="9" fillId="0" borderId="0" xfId="0" applyNumberFormat="1" applyFont="1"/>
    <xf numFmtId="0" fontId="1" fillId="11" borderId="1" xfId="0" applyFont="1" applyFill="1" applyBorder="1"/>
    <xf numFmtId="0" fontId="2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9" fontId="1" fillId="11" borderId="1" xfId="0" applyNumberFormat="1" applyFont="1" applyFill="1" applyBorder="1"/>
    <xf numFmtId="10" fontId="1" fillId="0" borderId="0" xfId="0" applyNumberFormat="1" applyFont="1"/>
    <xf numFmtId="177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center" vertical="center"/>
    </xf>
    <xf numFmtId="169" fontId="5" fillId="2" borderId="1" xfId="0" applyNumberFormat="1" applyFont="1" applyFill="1" applyBorder="1" applyAlignment="1">
      <alignment horizontal="center"/>
    </xf>
    <xf numFmtId="169" fontId="1" fillId="2" borderId="1" xfId="0" applyNumberFormat="1" applyFont="1" applyFill="1" applyBorder="1" applyAlignment="1">
      <alignment horizontal="center"/>
    </xf>
    <xf numFmtId="169" fontId="1" fillId="0" borderId="0" xfId="0" applyNumberFormat="1" applyFont="1" applyAlignment="1">
      <alignment horizontal="center"/>
    </xf>
    <xf numFmtId="169" fontId="8" fillId="0" borderId="0" xfId="0" applyNumberFormat="1" applyFont="1"/>
    <xf numFmtId="0" fontId="12" fillId="0" borderId="11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26" fillId="2" borderId="1" xfId="0" applyFont="1" applyFill="1" applyBorder="1"/>
    <xf numFmtId="0" fontId="26" fillId="0" borderId="0" xfId="0" applyFont="1"/>
    <xf numFmtId="178" fontId="1" fillId="0" borderId="0" xfId="0" applyNumberFormat="1" applyFont="1"/>
    <xf numFmtId="0" fontId="1" fillId="12" borderId="1" xfId="0" applyFont="1" applyFill="1" applyBorder="1"/>
    <xf numFmtId="0" fontId="27" fillId="0" borderId="0" xfId="0" applyFont="1"/>
    <xf numFmtId="0" fontId="4" fillId="0" borderId="0" xfId="0" applyFont="1" applyAlignment="1">
      <alignment horizontal="left"/>
    </xf>
    <xf numFmtId="0" fontId="6" fillId="3" borderId="7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0" fontId="28" fillId="0" borderId="0" xfId="0" applyFont="1"/>
    <xf numFmtId="0" fontId="29" fillId="0" borderId="0" xfId="0" applyFont="1"/>
    <xf numFmtId="0" fontId="22" fillId="0" borderId="0" xfId="0" applyFont="1" applyAlignment="1">
      <alignment horizontal="center" vertical="center"/>
    </xf>
    <xf numFmtId="166" fontId="22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66" fontId="1" fillId="0" borderId="0" xfId="0" applyNumberFormat="1" applyFont="1"/>
    <xf numFmtId="166" fontId="1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horizontal="center"/>
    </xf>
    <xf numFmtId="174" fontId="1" fillId="0" borderId="0" xfId="0" applyNumberFormat="1" applyFont="1"/>
    <xf numFmtId="0" fontId="13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71" fontId="1" fillId="0" borderId="0" xfId="0" applyNumberFormat="1" applyFont="1"/>
    <xf numFmtId="0" fontId="13" fillId="10" borderId="43" xfId="0" applyFont="1" applyFill="1" applyBorder="1"/>
    <xf numFmtId="0" fontId="2" fillId="10" borderId="5" xfId="0" applyFont="1" applyFill="1" applyBorder="1"/>
    <xf numFmtId="0" fontId="1" fillId="10" borderId="5" xfId="0" applyFont="1" applyFill="1" applyBorder="1"/>
    <xf numFmtId="0" fontId="1" fillId="10" borderId="44" xfId="0" applyFont="1" applyFill="1" applyBorder="1"/>
    <xf numFmtId="0" fontId="13" fillId="0" borderId="21" xfId="0" applyFont="1" applyBorder="1"/>
    <xf numFmtId="0" fontId="1" fillId="0" borderId="12" xfId="0" applyFont="1" applyBorder="1"/>
    <xf numFmtId="0" fontId="1" fillId="10" borderId="1" xfId="0" applyFont="1" applyFill="1" applyBorder="1"/>
    <xf numFmtId="9" fontId="1" fillId="10" borderId="1" xfId="0" applyNumberFormat="1" applyFont="1" applyFill="1" applyBorder="1"/>
    <xf numFmtId="0" fontId="13" fillId="10" borderId="45" xfId="0" applyFont="1" applyFill="1" applyBorder="1"/>
    <xf numFmtId="9" fontId="1" fillId="2" borderId="1" xfId="0" applyNumberFormat="1" applyFont="1" applyFill="1" applyBorder="1"/>
    <xf numFmtId="0" fontId="13" fillId="0" borderId="23" xfId="0" applyFont="1" applyBorder="1"/>
    <xf numFmtId="10" fontId="1" fillId="0" borderId="18" xfId="0" applyNumberFormat="1" applyFont="1" applyBorder="1"/>
    <xf numFmtId="0" fontId="1" fillId="0" borderId="19" xfId="0" applyFont="1" applyBorder="1"/>
    <xf numFmtId="10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/>
    </xf>
    <xf numFmtId="2" fontId="1" fillId="0" borderId="15" xfId="0" applyNumberFormat="1" applyFont="1" applyBorder="1"/>
    <xf numFmtId="2" fontId="1" fillId="0" borderId="16" xfId="0" applyNumberFormat="1" applyFont="1" applyBorder="1"/>
    <xf numFmtId="2" fontId="1" fillId="0" borderId="12" xfId="0" applyNumberFormat="1" applyFont="1" applyBorder="1"/>
    <xf numFmtId="2" fontId="1" fillId="0" borderId="18" xfId="0" applyNumberFormat="1" applyFont="1" applyBorder="1"/>
    <xf numFmtId="2" fontId="1" fillId="0" borderId="19" xfId="0" applyNumberFormat="1" applyFont="1" applyBorder="1"/>
    <xf numFmtId="0" fontId="1" fillId="2" borderId="45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9" fontId="1" fillId="2" borderId="46" xfId="0" applyNumberFormat="1" applyFont="1" applyFill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/>
    </xf>
    <xf numFmtId="0" fontId="1" fillId="2" borderId="50" xfId="0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164" fontId="30" fillId="0" borderId="0" xfId="0" applyNumberFormat="1" applyFont="1"/>
    <xf numFmtId="0" fontId="1" fillId="0" borderId="0" xfId="0" applyFont="1"/>
    <xf numFmtId="0" fontId="30" fillId="0" borderId="0" xfId="0" applyFont="1"/>
    <xf numFmtId="0" fontId="1" fillId="0" borderId="0" xfId="0" applyFont="1" applyAlignment="1">
      <alignment horizontal="right"/>
    </xf>
    <xf numFmtId="164" fontId="2" fillId="3" borderId="51" xfId="0" applyNumberFormat="1" applyFont="1" applyFill="1" applyBorder="1" applyAlignment="1">
      <alignment horizontal="left"/>
    </xf>
    <xf numFmtId="164" fontId="2" fillId="3" borderId="6" xfId="0" applyNumberFormat="1" applyFont="1" applyFill="1" applyBorder="1" applyAlignment="1">
      <alignment horizontal="left"/>
    </xf>
    <xf numFmtId="164" fontId="2" fillId="3" borderId="52" xfId="0" applyNumberFormat="1" applyFont="1" applyFill="1" applyBorder="1" applyAlignment="1">
      <alignment horizontal="left"/>
    </xf>
    <xf numFmtId="0" fontId="6" fillId="10" borderId="51" xfId="0" applyFont="1" applyFill="1" applyBorder="1" applyAlignment="1">
      <alignment horizontal="center" vertical="center"/>
    </xf>
    <xf numFmtId="0" fontId="6" fillId="3" borderId="52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2" fontId="5" fillId="9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179" fontId="1" fillId="0" borderId="0" xfId="0" applyNumberFormat="1" applyFont="1"/>
    <xf numFmtId="0" fontId="1" fillId="2" borderId="1" xfId="0" applyFont="1" applyFill="1" applyBorder="1" applyAlignment="1">
      <alignment horizontal="left"/>
    </xf>
    <xf numFmtId="0" fontId="2" fillId="0" borderId="18" xfId="0" applyFont="1" applyBorder="1" applyAlignment="1">
      <alignment horizontal="center"/>
    </xf>
    <xf numFmtId="2" fontId="31" fillId="0" borderId="0" xfId="0" applyNumberFormat="1" applyFont="1"/>
    <xf numFmtId="0" fontId="31" fillId="0" borderId="0" xfId="0" applyFont="1"/>
    <xf numFmtId="164" fontId="30" fillId="2" borderId="1" xfId="0" applyNumberFormat="1" applyFont="1" applyFill="1" applyBorder="1"/>
    <xf numFmtId="16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right"/>
    </xf>
    <xf numFmtId="170" fontId="1" fillId="14" borderId="1" xfId="0" applyNumberFormat="1" applyFont="1" applyFill="1" applyBorder="1"/>
    <xf numFmtId="0" fontId="1" fillId="14" borderId="1" xfId="0" applyFont="1" applyFill="1" applyBorder="1"/>
    <xf numFmtId="0" fontId="2" fillId="10" borderId="51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0" fontId="2" fillId="10" borderId="52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15" borderId="1" xfId="0" applyFont="1" applyFill="1" applyBorder="1"/>
    <xf numFmtId="0" fontId="1" fillId="16" borderId="1" xfId="0" applyFont="1" applyFill="1" applyBorder="1"/>
    <xf numFmtId="0" fontId="2" fillId="12" borderId="6" xfId="0" applyFont="1" applyFill="1" applyBorder="1" applyAlignment="1">
      <alignment horizontal="center" vertical="center"/>
    </xf>
    <xf numFmtId="10" fontId="32" fillId="0" borderId="0" xfId="0" applyNumberFormat="1" applyFont="1"/>
    <xf numFmtId="2" fontId="1" fillId="0" borderId="0" xfId="0" applyNumberFormat="1" applyFont="1" applyAlignment="1">
      <alignment horizontal="right"/>
    </xf>
    <xf numFmtId="9" fontId="1" fillId="0" borderId="12" xfId="0" applyNumberFormat="1" applyFont="1" applyBorder="1"/>
    <xf numFmtId="0" fontId="2" fillId="0" borderId="18" xfId="0" applyFont="1" applyBorder="1" applyAlignment="1">
      <alignment horizontal="right"/>
    </xf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right"/>
    </xf>
    <xf numFmtId="9" fontId="32" fillId="0" borderId="0" xfId="0" applyNumberFormat="1" applyFont="1" applyAlignment="1">
      <alignment horizontal="center"/>
    </xf>
    <xf numFmtId="9" fontId="32" fillId="0" borderId="0" xfId="0" applyNumberFormat="1" applyFont="1"/>
    <xf numFmtId="9" fontId="1" fillId="2" borderId="53" xfId="0" applyNumberFormat="1" applyFont="1" applyFill="1" applyBorder="1"/>
    <xf numFmtId="2" fontId="1" fillId="2" borderId="1" xfId="0" applyNumberFormat="1" applyFont="1" applyFill="1" applyBorder="1"/>
    <xf numFmtId="0" fontId="6" fillId="10" borderId="6" xfId="0" applyFont="1" applyFill="1" applyBorder="1" applyAlignment="1">
      <alignment horizontal="center" vertical="center"/>
    </xf>
    <xf numFmtId="0" fontId="6" fillId="10" borderId="52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10" fontId="33" fillId="0" borderId="0" xfId="0" applyNumberFormat="1" applyFont="1"/>
    <xf numFmtId="0" fontId="1" fillId="5" borderId="1" xfId="0" applyFont="1" applyFill="1" applyBorder="1" applyAlignment="1">
      <alignment horizontal="right"/>
    </xf>
    <xf numFmtId="9" fontId="1" fillId="5" borderId="1" xfId="0" applyNumberFormat="1" applyFont="1" applyFill="1" applyBorder="1"/>
    <xf numFmtId="9" fontId="1" fillId="14" borderId="1" xfId="0" applyNumberFormat="1" applyFont="1" applyFill="1" applyBorder="1"/>
    <xf numFmtId="0" fontId="24" fillId="0" borderId="0" xfId="0" applyFont="1" applyAlignment="1">
      <alignment horizontal="right"/>
    </xf>
    <xf numFmtId="0" fontId="24" fillId="0" borderId="0" xfId="0" applyFont="1"/>
    <xf numFmtId="171" fontId="1" fillId="2" borderId="1" xfId="0" applyNumberFormat="1" applyFont="1" applyFill="1" applyBorder="1"/>
    <xf numFmtId="0" fontId="30" fillId="0" borderId="0" xfId="0" applyFont="1" applyAlignment="1">
      <alignment horizontal="center" vertical="center"/>
    </xf>
    <xf numFmtId="0" fontId="2" fillId="10" borderId="52" xfId="0" applyFont="1" applyFill="1" applyBorder="1" applyAlignment="1">
      <alignment horizontal="center" vertical="center" wrapText="1"/>
    </xf>
    <xf numFmtId="174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  <xf numFmtId="180" fontId="1" fillId="2" borderId="1" xfId="0" applyNumberFormat="1" applyFont="1" applyFill="1" applyBorder="1"/>
    <xf numFmtId="164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" fillId="0" borderId="0" xfId="0" applyFont="1" applyAlignment="1">
      <alignment horizontal="right" vertical="center"/>
    </xf>
    <xf numFmtId="170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/>
    </xf>
    <xf numFmtId="0" fontId="30" fillId="2" borderId="1" xfId="0" applyFont="1" applyFill="1" applyBorder="1" applyAlignment="1">
      <alignment horizontal="left"/>
    </xf>
    <xf numFmtId="0" fontId="2" fillId="10" borderId="6" xfId="0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/>
    </xf>
    <xf numFmtId="170" fontId="1" fillId="2" borderId="1" xfId="0" applyNumberFormat="1" applyFont="1" applyFill="1" applyBorder="1"/>
    <xf numFmtId="1" fontId="1" fillId="0" borderId="0" xfId="0" applyNumberFormat="1" applyFont="1" applyAlignment="1">
      <alignment horizontal="center"/>
    </xf>
    <xf numFmtId="2" fontId="1" fillId="14" borderId="1" xfId="0" applyNumberFormat="1" applyFont="1" applyFill="1" applyBorder="1"/>
    <xf numFmtId="170" fontId="1" fillId="2" borderId="1" xfId="0" applyNumberFormat="1" applyFont="1" applyFill="1" applyBorder="1" applyAlignment="1">
      <alignment horizontal="right"/>
    </xf>
    <xf numFmtId="0" fontId="6" fillId="10" borderId="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5" borderId="1" xfId="0" applyNumberFormat="1" applyFont="1" applyFill="1" applyBorder="1" applyAlignment="1">
      <alignment horizontal="center" vertical="center"/>
    </xf>
    <xf numFmtId="169" fontId="1" fillId="2" borderId="1" xfId="0" applyNumberFormat="1" applyFont="1" applyFill="1" applyBorder="1"/>
    <xf numFmtId="0" fontId="5" fillId="2" borderId="5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6" xfId="0" applyFont="1" applyFill="1" applyBorder="1"/>
    <xf numFmtId="10" fontId="5" fillId="5" borderId="52" xfId="0" applyNumberFormat="1" applyFont="1" applyFill="1" applyBorder="1" applyAlignment="1">
      <alignment horizontal="center" vertical="center"/>
    </xf>
    <xf numFmtId="10" fontId="5" fillId="2" borderId="1" xfId="0" applyNumberFormat="1" applyFont="1" applyFill="1" applyBorder="1" applyAlignment="1">
      <alignment horizontal="center" vertical="center"/>
    </xf>
    <xf numFmtId="9" fontId="5" fillId="2" borderId="1" xfId="0" applyNumberFormat="1" applyFont="1" applyFill="1" applyBorder="1"/>
    <xf numFmtId="2" fontId="5" fillId="2" borderId="1" xfId="0" applyNumberFormat="1" applyFont="1" applyFill="1" applyBorder="1" applyAlignment="1">
      <alignment horizontal="center" vertical="center"/>
    </xf>
    <xf numFmtId="167" fontId="1" fillId="2" borderId="1" xfId="0" applyNumberFormat="1" applyFont="1" applyFill="1" applyBorder="1"/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/>
    <xf numFmtId="164" fontId="5" fillId="14" borderId="1" xfId="0" applyNumberFormat="1" applyFont="1" applyFill="1" applyBorder="1" applyAlignment="1">
      <alignment horizontal="center"/>
    </xf>
    <xf numFmtId="181" fontId="1" fillId="0" borderId="0" xfId="0" applyNumberFormat="1" applyFont="1"/>
    <xf numFmtId="1" fontId="1" fillId="0" borderId="0" xfId="0" applyNumberFormat="1" applyFont="1" applyAlignment="1">
      <alignment horizontal="center" vertical="center"/>
    </xf>
    <xf numFmtId="9" fontId="1" fillId="0" borderId="11" xfId="0" applyNumberFormat="1" applyFont="1" applyBorder="1"/>
    <xf numFmtId="2" fontId="1" fillId="11" borderId="1" xfId="0" applyNumberFormat="1" applyFont="1" applyFill="1" applyBorder="1" applyAlignment="1">
      <alignment horizontal="center"/>
    </xf>
    <xf numFmtId="9" fontId="1" fillId="0" borderId="17" xfId="0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7" fillId="5" borderId="1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 wrapText="1"/>
    </xf>
    <xf numFmtId="169" fontId="9" fillId="2" borderId="5" xfId="0" applyNumberFormat="1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1" fillId="16" borderId="5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169" fontId="9" fillId="4" borderId="5" xfId="0" applyNumberFormat="1" applyFont="1" applyFill="1" applyBorder="1" applyAlignment="1">
      <alignment horizontal="center" vertical="center" wrapText="1"/>
    </xf>
    <xf numFmtId="1" fontId="9" fillId="4" borderId="5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0" borderId="0" xfId="0" applyFont="1" applyAlignment="1">
      <alignment horizontal="center" vertical="center"/>
    </xf>
    <xf numFmtId="0" fontId="9" fillId="16" borderId="5" xfId="0" applyFont="1" applyFill="1" applyBorder="1" applyAlignment="1">
      <alignment horizontal="center" vertical="center"/>
    </xf>
    <xf numFmtId="166" fontId="1" fillId="16" borderId="1" xfId="0" applyNumberFormat="1" applyFont="1" applyFill="1" applyBorder="1"/>
    <xf numFmtId="9" fontId="1" fillId="16" borderId="1" xfId="0" applyNumberFormat="1" applyFont="1" applyFill="1" applyBorder="1"/>
    <xf numFmtId="169" fontId="1" fillId="2" borderId="1" xfId="0" applyNumberFormat="1" applyFont="1" applyFill="1" applyBorder="1" applyAlignment="1">
      <alignment vertical="center"/>
    </xf>
    <xf numFmtId="0" fontId="11" fillId="5" borderId="1" xfId="0" applyFont="1" applyFill="1" applyBorder="1" applyAlignment="1">
      <alignment vertical="center"/>
    </xf>
    <xf numFmtId="0" fontId="11" fillId="9" borderId="1" xfId="0" applyFont="1" applyFill="1" applyBorder="1" applyAlignment="1">
      <alignment vertical="center"/>
    </xf>
    <xf numFmtId="0" fontId="1" fillId="9" borderId="53" xfId="0" applyFont="1" applyFill="1" applyBorder="1"/>
    <xf numFmtId="0" fontId="11" fillId="5" borderId="10" xfId="0" applyFont="1" applyFill="1" applyBorder="1" applyAlignment="1">
      <alignment vertical="center"/>
    </xf>
    <xf numFmtId="0" fontId="1" fillId="5" borderId="10" xfId="0" applyFont="1" applyFill="1" applyBorder="1"/>
    <xf numFmtId="0" fontId="27" fillId="2" borderId="1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5" xfId="0" applyFont="1" applyFill="1" applyBorder="1"/>
    <xf numFmtId="0" fontId="2" fillId="5" borderId="44" xfId="0" applyFont="1" applyFill="1" applyBorder="1"/>
    <xf numFmtId="0" fontId="2" fillId="9" borderId="43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9" borderId="5" xfId="0" applyFont="1" applyFill="1" applyBorder="1"/>
    <xf numFmtId="0" fontId="2" fillId="9" borderId="1" xfId="0" applyFont="1" applyFill="1" applyBorder="1" applyAlignment="1">
      <alignment horizontal="center" vertical="center"/>
    </xf>
    <xf numFmtId="0" fontId="36" fillId="0" borderId="0" xfId="0" applyFont="1"/>
    <xf numFmtId="0" fontId="2" fillId="5" borderId="10" xfId="0" applyFont="1" applyFill="1" applyBorder="1" applyAlignment="1">
      <alignment horizontal="center" vertical="center"/>
    </xf>
    <xf numFmtId="0" fontId="2" fillId="5" borderId="10" xfId="0" applyFont="1" applyFill="1" applyBorder="1"/>
    <xf numFmtId="1" fontId="1" fillId="5" borderId="1" xfId="0" applyNumberFormat="1" applyFont="1" applyFill="1" applyBorder="1"/>
    <xf numFmtId="169" fontId="1" fillId="9" borderId="1" xfId="0" applyNumberFormat="1" applyFont="1" applyFill="1" applyBorder="1" applyAlignment="1">
      <alignment horizontal="center" vertical="center"/>
    </xf>
    <xf numFmtId="169" fontId="36" fillId="5" borderId="1" xfId="0" applyNumberFormat="1" applyFont="1" applyFill="1" applyBorder="1" applyAlignment="1">
      <alignment horizontal="center" vertical="center"/>
    </xf>
    <xf numFmtId="169" fontId="1" fillId="5" borderId="1" xfId="0" applyNumberFormat="1" applyFont="1" applyFill="1" applyBorder="1" applyAlignment="1">
      <alignment horizontal="center" vertical="center"/>
    </xf>
    <xf numFmtId="0" fontId="37" fillId="2" borderId="20" xfId="0" applyFont="1" applyFill="1" applyBorder="1" applyAlignment="1">
      <alignment horizontal="center" vertical="center" wrapText="1"/>
    </xf>
    <xf numFmtId="166" fontId="1" fillId="0" borderId="24" xfId="0" applyNumberFormat="1" applyFont="1" applyBorder="1"/>
    <xf numFmtId="166" fontId="1" fillId="0" borderId="15" xfId="0" applyNumberFormat="1" applyFont="1" applyBorder="1"/>
    <xf numFmtId="166" fontId="1" fillId="0" borderId="16" xfId="0" applyNumberFormat="1" applyFont="1" applyBorder="1"/>
    <xf numFmtId="0" fontId="37" fillId="0" borderId="11" xfId="0" applyFont="1" applyBorder="1" applyAlignment="1">
      <alignment horizontal="center"/>
    </xf>
    <xf numFmtId="166" fontId="1" fillId="0" borderId="21" xfId="0" applyNumberFormat="1" applyFont="1" applyBorder="1"/>
    <xf numFmtId="166" fontId="1" fillId="0" borderId="12" xfId="0" applyNumberFormat="1" applyFont="1" applyBorder="1"/>
    <xf numFmtId="0" fontId="1" fillId="0" borderId="11" xfId="0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166" fontId="1" fillId="0" borderId="23" xfId="0" applyNumberFormat="1" applyFont="1" applyBorder="1"/>
    <xf numFmtId="166" fontId="1" fillId="0" borderId="18" xfId="0" applyNumberFormat="1" applyFont="1" applyBorder="1"/>
    <xf numFmtId="166" fontId="1" fillId="0" borderId="19" xfId="0" applyNumberFormat="1" applyFont="1" applyBorder="1"/>
    <xf numFmtId="0" fontId="37" fillId="0" borderId="0" xfId="0" applyFont="1" applyAlignment="1">
      <alignment horizontal="center"/>
    </xf>
    <xf numFmtId="182" fontId="1" fillId="0" borderId="0" xfId="0" applyNumberFormat="1" applyFont="1"/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1" fillId="17" borderId="1" xfId="0" applyFont="1" applyFill="1" applyBorder="1"/>
    <xf numFmtId="1" fontId="1" fillId="4" borderId="1" xfId="0" applyNumberFormat="1" applyFont="1" applyFill="1" applyBorder="1" applyAlignment="1">
      <alignment horizontal="center" vertical="center"/>
    </xf>
    <xf numFmtId="1" fontId="1" fillId="10" borderId="1" xfId="0" applyNumberFormat="1" applyFont="1" applyFill="1" applyBorder="1"/>
    <xf numFmtId="11" fontId="1" fillId="0" borderId="0" xfId="0" applyNumberFormat="1" applyFont="1"/>
    <xf numFmtId="0" fontId="1" fillId="18" borderId="1" xfId="0" applyFont="1" applyFill="1" applyBorder="1"/>
    <xf numFmtId="0" fontId="24" fillId="16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51" xfId="0" applyFont="1" applyFill="1" applyBorder="1"/>
    <xf numFmtId="0" fontId="2" fillId="18" borderId="6" xfId="0" applyFont="1" applyFill="1" applyBorder="1"/>
    <xf numFmtId="0" fontId="2" fillId="18" borderId="52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2" fillId="5" borderId="43" xfId="0" applyFont="1" applyFill="1" applyBorder="1"/>
    <xf numFmtId="0" fontId="24" fillId="16" borderId="1" xfId="0" applyFont="1" applyFill="1" applyBorder="1"/>
    <xf numFmtId="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10" borderId="1" xfId="0" applyFont="1" applyFill="1" applyBorder="1"/>
    <xf numFmtId="0" fontId="2" fillId="18" borderId="59" xfId="0" applyFont="1" applyFill="1" applyBorder="1"/>
    <xf numFmtId="1" fontId="1" fillId="18" borderId="43" xfId="0" applyNumberFormat="1" applyFont="1" applyFill="1" applyBorder="1" applyAlignment="1">
      <alignment horizontal="center"/>
    </xf>
    <xf numFmtId="1" fontId="1" fillId="18" borderId="5" xfId="0" applyNumberFormat="1" applyFont="1" applyFill="1" applyBorder="1" applyAlignment="1">
      <alignment horizontal="center"/>
    </xf>
    <xf numFmtId="1" fontId="1" fillId="18" borderId="44" xfId="0" applyNumberFormat="1" applyFont="1" applyFill="1" applyBorder="1" applyAlignment="1">
      <alignment horizontal="center"/>
    </xf>
    <xf numFmtId="0" fontId="2" fillId="5" borderId="51" xfId="0" applyFont="1" applyFill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/>
    </xf>
    <xf numFmtId="1" fontId="1" fillId="18" borderId="45" xfId="0" applyNumberFormat="1" applyFont="1" applyFill="1" applyBorder="1" applyAlignment="1">
      <alignment horizontal="center"/>
    </xf>
    <xf numFmtId="1" fontId="1" fillId="18" borderId="1" xfId="0" applyNumberFormat="1" applyFont="1" applyFill="1" applyBorder="1" applyAlignment="1">
      <alignment horizontal="center"/>
    </xf>
    <xf numFmtId="1" fontId="1" fillId="18" borderId="46" xfId="0" applyNumberFormat="1" applyFont="1" applyFill="1" applyBorder="1" applyAlignment="1">
      <alignment horizontal="center"/>
    </xf>
    <xf numFmtId="0" fontId="2" fillId="2" borderId="1" xfId="0" applyFont="1" applyFill="1" applyBorder="1"/>
    <xf numFmtId="1" fontId="2" fillId="5" borderId="10" xfId="0" applyNumberFormat="1" applyFont="1" applyFill="1" applyBorder="1" applyAlignment="1">
      <alignment horizontal="center" vertical="center"/>
    </xf>
    <xf numFmtId="176" fontId="24" fillId="16" borderId="1" xfId="0" applyNumberFormat="1" applyFont="1" applyFill="1" applyBorder="1"/>
    <xf numFmtId="176" fontId="2" fillId="0" borderId="0" xfId="0" applyNumberFormat="1" applyFont="1" applyAlignment="1">
      <alignment horizontal="center" vertical="center"/>
    </xf>
    <xf numFmtId="167" fontId="24" fillId="16" borderId="1" xfId="0" applyNumberFormat="1" applyFont="1" applyFill="1" applyBorder="1"/>
    <xf numFmtId="167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2" fillId="18" borderId="22" xfId="0" applyFont="1" applyFill="1" applyBorder="1"/>
    <xf numFmtId="1" fontId="1" fillId="18" borderId="48" xfId="0" applyNumberFormat="1" applyFont="1" applyFill="1" applyBorder="1" applyAlignment="1">
      <alignment horizontal="center"/>
    </xf>
    <xf numFmtId="1" fontId="1" fillId="18" borderId="53" xfId="0" applyNumberFormat="1" applyFont="1" applyFill="1" applyBorder="1" applyAlignment="1">
      <alignment horizontal="center"/>
    </xf>
    <xf numFmtId="1" fontId="1" fillId="18" borderId="50" xfId="0" applyNumberFormat="1" applyFont="1" applyFill="1" applyBorder="1" applyAlignment="1">
      <alignment horizontal="center"/>
    </xf>
    <xf numFmtId="167" fontId="24" fillId="0" borderId="0" xfId="0" applyNumberFormat="1" applyFont="1"/>
    <xf numFmtId="0" fontId="2" fillId="5" borderId="59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2" fillId="18" borderId="1" xfId="0" applyFont="1" applyFill="1" applyBorder="1"/>
    <xf numFmtId="1" fontId="2" fillId="18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/>
    <xf numFmtId="9" fontId="2" fillId="18" borderId="1" xfId="0" applyNumberFormat="1" applyFont="1" applyFill="1" applyBorder="1" applyAlignment="1">
      <alignment horizontal="center"/>
    </xf>
    <xf numFmtId="0" fontId="27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169" fontId="1" fillId="2" borderId="1" xfId="0" applyNumberFormat="1" applyFont="1" applyFill="1" applyBorder="1" applyAlignment="1">
      <alignment horizontal="center" vertical="center"/>
    </xf>
    <xf numFmtId="9" fontId="24" fillId="2" borderId="1" xfId="0" applyNumberFormat="1" applyFont="1" applyFill="1" applyBorder="1" applyAlignment="1">
      <alignment horizontal="center" vertical="center"/>
    </xf>
    <xf numFmtId="170" fontId="9" fillId="2" borderId="5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69" fontId="9" fillId="2" borderId="1" xfId="0" applyNumberFormat="1" applyFont="1" applyFill="1" applyBorder="1" applyAlignment="1">
      <alignment horizontal="center" vertical="center" wrapText="1"/>
    </xf>
    <xf numFmtId="1" fontId="9" fillId="2" borderId="1" xfId="0" applyNumberFormat="1" applyFont="1" applyFill="1" applyBorder="1" applyAlignment="1">
      <alignment horizontal="center" vertical="center" wrapText="1"/>
    </xf>
    <xf numFmtId="0" fontId="2" fillId="11" borderId="1" xfId="0" applyFont="1" applyFill="1" applyBorder="1"/>
    <xf numFmtId="0" fontId="1" fillId="1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1" fillId="2" borderId="1" xfId="0" applyFont="1" applyFill="1" applyBorder="1"/>
    <xf numFmtId="0" fontId="11" fillId="18" borderId="51" xfId="0" applyFont="1" applyFill="1" applyBorder="1"/>
    <xf numFmtId="0" fontId="11" fillId="18" borderId="6" xfId="0" applyFont="1" applyFill="1" applyBorder="1"/>
    <xf numFmtId="0" fontId="11" fillId="18" borderId="52" xfId="0" applyFont="1" applyFill="1" applyBorder="1"/>
    <xf numFmtId="0" fontId="27" fillId="14" borderId="1" xfId="0" applyFont="1" applyFill="1" applyBorder="1" applyAlignment="1">
      <alignment horizontal="center" vertical="center" wrapText="1"/>
    </xf>
    <xf numFmtId="0" fontId="27" fillId="16" borderId="1" xfId="0" applyFont="1" applyFill="1" applyBorder="1" applyAlignment="1">
      <alignment horizontal="center" vertical="center" wrapText="1"/>
    </xf>
    <xf numFmtId="0" fontId="27" fillId="11" borderId="1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2" fillId="18" borderId="45" xfId="0" applyFont="1" applyFill="1" applyBorder="1" applyAlignment="1">
      <alignment horizontal="center" vertical="center"/>
    </xf>
    <xf numFmtId="0" fontId="2" fillId="18" borderId="46" xfId="0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 wrapText="1"/>
    </xf>
    <xf numFmtId="9" fontId="9" fillId="14" borderId="5" xfId="0" applyNumberFormat="1" applyFont="1" applyFill="1" applyBorder="1" applyAlignment="1">
      <alignment horizontal="center" vertical="center" wrapText="1"/>
    </xf>
    <xf numFmtId="169" fontId="9" fillId="14" borderId="5" xfId="0" applyNumberFormat="1" applyFont="1" applyFill="1" applyBorder="1" applyAlignment="1">
      <alignment horizontal="center" vertical="center" wrapText="1"/>
    </xf>
    <xf numFmtId="9" fontId="9" fillId="16" borderId="5" xfId="0" applyNumberFormat="1" applyFont="1" applyFill="1" applyBorder="1" applyAlignment="1">
      <alignment horizontal="center" vertical="center" wrapText="1"/>
    </xf>
    <xf numFmtId="9" fontId="9" fillId="11" borderId="5" xfId="0" applyNumberFormat="1" applyFont="1" applyFill="1" applyBorder="1" applyAlignment="1">
      <alignment horizontal="center" vertical="center" wrapText="1"/>
    </xf>
    <xf numFmtId="1" fontId="1" fillId="4" borderId="6" xfId="0" applyNumberFormat="1" applyFont="1" applyFill="1" applyBorder="1" applyAlignment="1">
      <alignment horizontal="center" vertical="center"/>
    </xf>
    <xf numFmtId="169" fontId="1" fillId="4" borderId="6" xfId="0" applyNumberFormat="1" applyFont="1" applyFill="1" applyBorder="1"/>
    <xf numFmtId="1" fontId="1" fillId="14" borderId="6" xfId="0" applyNumberFormat="1" applyFont="1" applyFill="1" applyBorder="1"/>
    <xf numFmtId="0" fontId="1" fillId="14" borderId="6" xfId="0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/>
    </xf>
    <xf numFmtId="9" fontId="1" fillId="18" borderId="45" xfId="0" applyNumberFormat="1" applyFont="1" applyFill="1" applyBorder="1" applyAlignment="1">
      <alignment horizontal="center"/>
    </xf>
    <xf numFmtId="9" fontId="1" fillId="18" borderId="1" xfId="0" applyNumberFormat="1" applyFont="1" applyFill="1" applyBorder="1" applyAlignment="1">
      <alignment horizontal="center"/>
    </xf>
    <xf numFmtId="9" fontId="1" fillId="18" borderId="46" xfId="0" applyNumberFormat="1" applyFont="1" applyFill="1" applyBorder="1" applyAlignment="1">
      <alignment horizontal="center"/>
    </xf>
    <xf numFmtId="2" fontId="1" fillId="18" borderId="45" xfId="0" applyNumberFormat="1" applyFont="1" applyFill="1" applyBorder="1" applyAlignment="1">
      <alignment horizontal="center"/>
    </xf>
    <xf numFmtId="2" fontId="1" fillId="18" borderId="1" xfId="0" applyNumberFormat="1" applyFont="1" applyFill="1" applyBorder="1" applyAlignment="1">
      <alignment horizontal="center"/>
    </xf>
    <xf numFmtId="2" fontId="1" fillId="18" borderId="46" xfId="0" applyNumberFormat="1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1" fillId="2" borderId="46" xfId="0" applyNumberFormat="1" applyFont="1" applyFill="1" applyBorder="1" applyAlignment="1">
      <alignment horizontal="center"/>
    </xf>
    <xf numFmtId="169" fontId="9" fillId="2" borderId="5" xfId="0" applyNumberFormat="1" applyFont="1" applyFill="1" applyBorder="1" applyAlignment="1">
      <alignment horizontal="center" vertical="center"/>
    </xf>
    <xf numFmtId="1" fontId="9" fillId="2" borderId="5" xfId="0" applyNumberFormat="1" applyFont="1" applyFill="1" applyBorder="1" applyAlignment="1">
      <alignment horizontal="center" vertical="center"/>
    </xf>
    <xf numFmtId="9" fontId="9" fillId="14" borderId="5" xfId="0" applyNumberFormat="1" applyFont="1" applyFill="1" applyBorder="1" applyAlignment="1">
      <alignment horizontal="center" vertical="center"/>
    </xf>
    <xf numFmtId="169" fontId="9" fillId="14" borderId="5" xfId="0" applyNumberFormat="1" applyFont="1" applyFill="1" applyBorder="1" applyAlignment="1">
      <alignment horizontal="center" vertical="center"/>
    </xf>
    <xf numFmtId="169" fontId="9" fillId="5" borderId="5" xfId="0" applyNumberFormat="1" applyFont="1" applyFill="1" applyBorder="1" applyAlignment="1">
      <alignment horizontal="center" vertical="center"/>
    </xf>
    <xf numFmtId="9" fontId="9" fillId="16" borderId="5" xfId="0" applyNumberFormat="1" applyFont="1" applyFill="1" applyBorder="1" applyAlignment="1">
      <alignment horizontal="center" vertical="center"/>
    </xf>
    <xf numFmtId="9" fontId="9" fillId="11" borderId="5" xfId="0" applyNumberFormat="1" applyFont="1" applyFill="1" applyBorder="1" applyAlignment="1">
      <alignment horizontal="center" vertical="center"/>
    </xf>
    <xf numFmtId="169" fontId="1" fillId="14" borderId="6" xfId="0" applyNumberFormat="1" applyFont="1" applyFill="1" applyBorder="1" applyAlignment="1">
      <alignment horizontal="center" vertical="center"/>
    </xf>
    <xf numFmtId="2" fontId="9" fillId="2" borderId="5" xfId="0" applyNumberFormat="1" applyFont="1" applyFill="1" applyBorder="1" applyAlignment="1">
      <alignment horizontal="center" vertical="center"/>
    </xf>
    <xf numFmtId="170" fontId="9" fillId="5" borderId="5" xfId="0" applyNumberFormat="1" applyFont="1" applyFill="1" applyBorder="1" applyAlignment="1">
      <alignment horizontal="center" vertical="center"/>
    </xf>
    <xf numFmtId="174" fontId="9" fillId="2" borderId="1" xfId="0" applyNumberFormat="1" applyFont="1" applyFill="1" applyBorder="1" applyAlignment="1">
      <alignment horizontal="center"/>
    </xf>
    <xf numFmtId="175" fontId="9" fillId="2" borderId="1" xfId="0" applyNumberFormat="1" applyFont="1" applyFill="1" applyBorder="1" applyAlignment="1">
      <alignment horizontal="center"/>
    </xf>
    <xf numFmtId="9" fontId="1" fillId="18" borderId="48" xfId="0" applyNumberFormat="1" applyFont="1" applyFill="1" applyBorder="1" applyAlignment="1">
      <alignment horizontal="center"/>
    </xf>
    <xf numFmtId="9" fontId="1" fillId="18" borderId="53" xfId="0" applyNumberFormat="1" applyFont="1" applyFill="1" applyBorder="1" applyAlignment="1">
      <alignment horizontal="center"/>
    </xf>
    <xf numFmtId="9" fontId="1" fillId="18" borderId="50" xfId="0" applyNumberFormat="1" applyFont="1" applyFill="1" applyBorder="1" applyAlignment="1">
      <alignment horizontal="center"/>
    </xf>
    <xf numFmtId="2" fontId="1" fillId="18" borderId="48" xfId="0" applyNumberFormat="1" applyFont="1" applyFill="1" applyBorder="1" applyAlignment="1">
      <alignment horizontal="center"/>
    </xf>
    <xf numFmtId="2" fontId="1" fillId="18" borderId="53" xfId="0" applyNumberFormat="1" applyFont="1" applyFill="1" applyBorder="1" applyAlignment="1">
      <alignment horizontal="center"/>
    </xf>
    <xf numFmtId="2" fontId="1" fillId="18" borderId="50" xfId="0" applyNumberFormat="1" applyFont="1" applyFill="1" applyBorder="1" applyAlignment="1">
      <alignment horizontal="center"/>
    </xf>
    <xf numFmtId="169" fontId="1" fillId="4" borderId="6" xfId="0" applyNumberFormat="1" applyFont="1" applyFill="1" applyBorder="1" applyAlignment="1">
      <alignment horizontal="center"/>
    </xf>
    <xf numFmtId="2" fontId="1" fillId="18" borderId="43" xfId="0" applyNumberFormat="1" applyFont="1" applyFill="1" applyBorder="1" applyAlignment="1">
      <alignment horizontal="center"/>
    </xf>
    <xf numFmtId="2" fontId="1" fillId="18" borderId="5" xfId="0" applyNumberFormat="1" applyFont="1" applyFill="1" applyBorder="1" applyAlignment="1">
      <alignment horizontal="center"/>
    </xf>
    <xf numFmtId="2" fontId="1" fillId="17" borderId="5" xfId="0" applyNumberFormat="1" applyFont="1" applyFill="1" applyBorder="1" applyAlignment="1">
      <alignment horizontal="center"/>
    </xf>
    <xf numFmtId="2" fontId="1" fillId="18" borderId="44" xfId="0" applyNumberFormat="1" applyFont="1" applyFill="1" applyBorder="1" applyAlignment="1">
      <alignment horizontal="center"/>
    </xf>
    <xf numFmtId="169" fontId="1" fillId="14" borderId="6" xfId="0" applyNumberFormat="1" applyFont="1" applyFill="1" applyBorder="1"/>
    <xf numFmtId="2" fontId="1" fillId="2" borderId="53" xfId="0" applyNumberFormat="1" applyFont="1" applyFill="1" applyBorder="1" applyAlignment="1">
      <alignment horizontal="center"/>
    </xf>
    <xf numFmtId="2" fontId="1" fillId="2" borderId="50" xfId="0" applyNumberFormat="1" applyFont="1" applyFill="1" applyBorder="1" applyAlignment="1">
      <alignment horizontal="center"/>
    </xf>
    <xf numFmtId="169" fontId="9" fillId="14" borderId="1" xfId="0" applyNumberFormat="1" applyFont="1" applyFill="1" applyBorder="1" applyAlignment="1">
      <alignment horizontal="center" vertical="center" wrapText="1"/>
    </xf>
    <xf numFmtId="169" fontId="9" fillId="5" borderId="1" xfId="0" applyNumberFormat="1" applyFont="1" applyFill="1" applyBorder="1" applyAlignment="1">
      <alignment horizontal="center" vertical="center" wrapText="1"/>
    </xf>
    <xf numFmtId="9" fontId="9" fillId="16" borderId="1" xfId="0" applyNumberFormat="1" applyFont="1" applyFill="1" applyBorder="1" applyAlignment="1">
      <alignment horizontal="center" vertical="center" wrapText="1"/>
    </xf>
    <xf numFmtId="9" fontId="9" fillId="11" borderId="1" xfId="0" applyNumberFormat="1" applyFont="1" applyFill="1" applyBorder="1" applyAlignment="1">
      <alignment horizontal="center" vertical="center" wrapText="1"/>
    </xf>
    <xf numFmtId="9" fontId="2" fillId="2" borderId="1" xfId="0" applyNumberFormat="1" applyFont="1" applyFill="1" applyBorder="1" applyAlignment="1">
      <alignment horizontal="center"/>
    </xf>
    <xf numFmtId="169" fontId="1" fillId="14" borderId="1" xfId="0" applyNumberFormat="1" applyFont="1" applyFill="1" applyBorder="1" applyAlignment="1">
      <alignment horizontal="center"/>
    </xf>
    <xf numFmtId="2" fontId="38" fillId="0" borderId="0" xfId="0" applyNumberFormat="1" applyFont="1"/>
    <xf numFmtId="0" fontId="11" fillId="2" borderId="53" xfId="0" applyFont="1" applyFill="1" applyBorder="1" applyAlignment="1">
      <alignment horizontal="center" vertical="center" wrapText="1"/>
    </xf>
    <xf numFmtId="0" fontId="27" fillId="14" borderId="53" xfId="0" applyFont="1" applyFill="1" applyBorder="1" applyAlignment="1">
      <alignment horizontal="center" vertical="center" wrapText="1"/>
    </xf>
    <xf numFmtId="0" fontId="27" fillId="5" borderId="53" xfId="0" applyFont="1" applyFill="1" applyBorder="1" applyAlignment="1">
      <alignment horizontal="center" vertical="center" wrapText="1"/>
    </xf>
    <xf numFmtId="0" fontId="27" fillId="16" borderId="53" xfId="0" applyFont="1" applyFill="1" applyBorder="1" applyAlignment="1">
      <alignment horizontal="center" vertical="center" wrapText="1"/>
    </xf>
    <xf numFmtId="0" fontId="27" fillId="11" borderId="53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/>
    </xf>
    <xf numFmtId="0" fontId="37" fillId="2" borderId="6" xfId="0" applyFont="1" applyFill="1" applyBorder="1" applyAlignment="1">
      <alignment horizontal="center" vertical="center" wrapText="1"/>
    </xf>
    <xf numFmtId="1" fontId="37" fillId="0" borderId="13" xfId="0" applyNumberFormat="1" applyFont="1" applyBorder="1" applyAlignment="1">
      <alignment horizontal="center"/>
    </xf>
    <xf numFmtId="9" fontId="37" fillId="14" borderId="6" xfId="0" applyNumberFormat="1" applyFont="1" applyFill="1" applyBorder="1" applyAlignment="1">
      <alignment horizontal="center"/>
    </xf>
    <xf numFmtId="1" fontId="37" fillId="14" borderId="6" xfId="0" applyNumberFormat="1" applyFont="1" applyFill="1" applyBorder="1" applyAlignment="1">
      <alignment horizontal="center"/>
    </xf>
    <xf numFmtId="1" fontId="37" fillId="9" borderId="6" xfId="0" applyNumberFormat="1" applyFont="1" applyFill="1" applyBorder="1" applyAlignment="1">
      <alignment horizontal="center"/>
    </xf>
    <xf numFmtId="2" fontId="37" fillId="9" borderId="6" xfId="0" applyNumberFormat="1" applyFont="1" applyFill="1" applyBorder="1" applyAlignment="1">
      <alignment horizontal="center"/>
    </xf>
    <xf numFmtId="181" fontId="9" fillId="16" borderId="5" xfId="0" applyNumberFormat="1" applyFont="1" applyFill="1" applyBorder="1" applyAlignment="1">
      <alignment horizontal="center" vertical="center" wrapText="1"/>
    </xf>
    <xf numFmtId="1" fontId="37" fillId="4" borderId="6" xfId="0" applyNumberFormat="1" applyFont="1" applyFill="1" applyBorder="1" applyAlignment="1">
      <alignment horizontal="center"/>
    </xf>
    <xf numFmtId="169" fontId="37" fillId="4" borderId="6" xfId="0" applyNumberFormat="1" applyFont="1" applyFill="1" applyBorder="1" applyAlignment="1">
      <alignment horizontal="center"/>
    </xf>
    <xf numFmtId="1" fontId="1" fillId="14" borderId="6" xfId="0" applyNumberFormat="1" applyFont="1" applyFill="1" applyBorder="1" applyAlignment="1">
      <alignment horizontal="center" vertical="center"/>
    </xf>
    <xf numFmtId="1" fontId="37" fillId="0" borderId="0" xfId="0" applyNumberFormat="1" applyFont="1" applyAlignment="1">
      <alignment horizontal="center"/>
    </xf>
    <xf numFmtId="0" fontId="37" fillId="0" borderId="13" xfId="0" applyFont="1" applyBorder="1" applyAlignment="1">
      <alignment horizontal="center"/>
    </xf>
    <xf numFmtId="1" fontId="1" fillId="14" borderId="6" xfId="0" applyNumberFormat="1" applyFont="1" applyFill="1" applyBorder="1" applyAlignment="1">
      <alignment horizontal="center"/>
    </xf>
    <xf numFmtId="0" fontId="1" fillId="14" borderId="6" xfId="0" applyFont="1" applyFill="1" applyBorder="1" applyAlignment="1">
      <alignment horizontal="center"/>
    </xf>
    <xf numFmtId="9" fontId="9" fillId="16" borderId="6" xfId="0" applyNumberFormat="1" applyFont="1" applyFill="1" applyBorder="1" applyAlignment="1">
      <alignment horizontal="center" vertical="center" wrapText="1"/>
    </xf>
    <xf numFmtId="9" fontId="9" fillId="11" borderId="6" xfId="0" applyNumberFormat="1" applyFont="1" applyFill="1" applyBorder="1" applyAlignment="1">
      <alignment horizontal="center" vertical="center" wrapText="1"/>
    </xf>
    <xf numFmtId="1" fontId="1" fillId="0" borderId="14" xfId="0" applyNumberFormat="1" applyFont="1" applyBorder="1"/>
    <xf numFmtId="1" fontId="1" fillId="0" borderId="15" xfId="0" applyNumberFormat="1" applyFont="1" applyBorder="1"/>
    <xf numFmtId="1" fontId="1" fillId="0" borderId="24" xfId="0" applyNumberFormat="1" applyFont="1" applyBorder="1"/>
    <xf numFmtId="1" fontId="1" fillId="0" borderId="16" xfId="0" applyNumberFormat="1" applyFont="1" applyBorder="1"/>
    <xf numFmtId="1" fontId="1" fillId="0" borderId="18" xfId="0" applyNumberFormat="1" applyFont="1" applyBorder="1"/>
    <xf numFmtId="1" fontId="1" fillId="0" borderId="23" xfId="0" applyNumberFormat="1" applyFont="1" applyBorder="1"/>
    <xf numFmtId="1" fontId="1" fillId="0" borderId="19" xfId="0" applyNumberFormat="1" applyFont="1" applyBorder="1"/>
    <xf numFmtId="0" fontId="11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1" fontId="37" fillId="2" borderId="1" xfId="0" applyNumberFormat="1" applyFont="1" applyFill="1" applyBorder="1" applyAlignment="1">
      <alignment horizontal="center"/>
    </xf>
    <xf numFmtId="176" fontId="5" fillId="2" borderId="1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 wrapText="1"/>
    </xf>
    <xf numFmtId="1" fontId="40" fillId="0" borderId="0" xfId="0" applyNumberFormat="1" applyFont="1"/>
    <xf numFmtId="0" fontId="40" fillId="0" borderId="0" xfId="0" applyFont="1"/>
    <xf numFmtId="0" fontId="1" fillId="5" borderId="5" xfId="0" applyFont="1" applyFill="1" applyBorder="1" applyAlignment="1">
      <alignment horizontal="center" vertical="center"/>
    </xf>
    <xf numFmtId="0" fontId="37" fillId="0" borderId="15" xfId="0" applyFont="1" applyBorder="1" applyAlignment="1">
      <alignment horizontal="center"/>
    </xf>
    <xf numFmtId="1" fontId="1" fillId="11" borderId="1" xfId="0" applyNumberFormat="1" applyFont="1" applyFill="1" applyBorder="1"/>
    <xf numFmtId="168" fontId="1" fillId="10" borderId="1" xfId="0" applyNumberFormat="1" applyFont="1" applyFill="1" applyBorder="1"/>
    <xf numFmtId="167" fontId="1" fillId="0" borderId="0" xfId="0" applyNumberFormat="1" applyFont="1"/>
    <xf numFmtId="0" fontId="2" fillId="0" borderId="0" xfId="0" applyFont="1" applyAlignment="1">
      <alignment horizontal="center" vertical="center" wrapText="1"/>
    </xf>
    <xf numFmtId="169" fontId="1" fillId="12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0" fontId="1" fillId="2" borderId="46" xfId="0" applyFont="1" applyFill="1" applyBorder="1"/>
    <xf numFmtId="0" fontId="1" fillId="2" borderId="45" xfId="0" applyFont="1" applyFill="1" applyBorder="1"/>
    <xf numFmtId="0" fontId="28" fillId="2" borderId="46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0" fontId="28" fillId="0" borderId="21" xfId="0" applyFont="1" applyBorder="1"/>
    <xf numFmtId="0" fontId="41" fillId="0" borderId="0" xfId="0" applyFont="1"/>
    <xf numFmtId="0" fontId="41" fillId="0" borderId="21" xfId="0" applyFont="1" applyBorder="1"/>
    <xf numFmtId="0" fontId="41" fillId="2" borderId="46" xfId="0" applyFont="1" applyFill="1" applyBorder="1"/>
    <xf numFmtId="0" fontId="41" fillId="0" borderId="0" xfId="0" applyFont="1" applyAlignment="1">
      <alignment horizontal="center"/>
    </xf>
    <xf numFmtId="0" fontId="41" fillId="2" borderId="1" xfId="0" applyFont="1" applyFill="1" applyBorder="1" applyAlignment="1">
      <alignment horizontal="center"/>
    </xf>
    <xf numFmtId="0" fontId="41" fillId="2" borderId="1" xfId="0" applyFont="1" applyFill="1" applyBorder="1"/>
    <xf numFmtId="0" fontId="41" fillId="2" borderId="1" xfId="0" applyFont="1" applyFill="1" applyBorder="1" applyAlignment="1">
      <alignment horizontal="left"/>
    </xf>
    <xf numFmtId="0" fontId="41" fillId="0" borderId="11" xfId="0" applyFont="1" applyBorder="1"/>
    <xf numFmtId="0" fontId="41" fillId="0" borderId="0" xfId="0" applyFont="1" applyAlignment="1">
      <alignment horizontal="left"/>
    </xf>
    <xf numFmtId="0" fontId="41" fillId="2" borderId="45" xfId="0" applyFont="1" applyFill="1" applyBorder="1"/>
    <xf numFmtId="0" fontId="41" fillId="0" borderId="12" xfId="0" applyFont="1" applyBorder="1"/>
    <xf numFmtId="0" fontId="2" fillId="3" borderId="6" xfId="0" applyFont="1" applyFill="1" applyBorder="1" applyAlignment="1">
      <alignment horizontal="left"/>
    </xf>
    <xf numFmtId="0" fontId="2" fillId="2" borderId="46" xfId="0" applyFont="1" applyFill="1" applyBorder="1" applyAlignment="1">
      <alignment horizontal="left"/>
    </xf>
    <xf numFmtId="0" fontId="2" fillId="10" borderId="51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6" fillId="2" borderId="46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left"/>
    </xf>
    <xf numFmtId="0" fontId="6" fillId="10" borderId="6" xfId="0" applyFont="1" applyFill="1" applyBorder="1" applyAlignment="1">
      <alignment horizontal="center"/>
    </xf>
    <xf numFmtId="0" fontId="6" fillId="3" borderId="52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center"/>
    </xf>
    <xf numFmtId="0" fontId="6" fillId="12" borderId="52" xfId="0" applyFont="1" applyFill="1" applyBorder="1" applyAlignment="1">
      <alignment horizontal="left"/>
    </xf>
    <xf numFmtId="0" fontId="6" fillId="2" borderId="46" xfId="0" applyFont="1" applyFill="1" applyBorder="1" applyAlignment="1">
      <alignment horizontal="left"/>
    </xf>
    <xf numFmtId="0" fontId="6" fillId="2" borderId="45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left"/>
    </xf>
    <xf numFmtId="0" fontId="6" fillId="19" borderId="51" xfId="0" applyFont="1" applyFill="1" applyBorder="1" applyAlignment="1">
      <alignment horizontal="center" vertical="center"/>
    </xf>
    <xf numFmtId="0" fontId="6" fillId="19" borderId="52" xfId="0" applyFont="1" applyFill="1" applyBorder="1" applyAlignment="1">
      <alignment horizontal="center" vertical="center"/>
    </xf>
    <xf numFmtId="0" fontId="6" fillId="12" borderId="5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/>
    </xf>
    <xf numFmtId="176" fontId="1" fillId="5" borderId="1" xfId="0" applyNumberFormat="1" applyFont="1" applyFill="1" applyBorder="1" applyAlignment="1">
      <alignment horizontal="center"/>
    </xf>
    <xf numFmtId="9" fontId="1" fillId="2" borderId="46" xfId="0" applyNumberFormat="1" applyFont="1" applyFill="1" applyBorder="1" applyAlignment="1">
      <alignment horizontal="center"/>
    </xf>
    <xf numFmtId="10" fontId="1" fillId="0" borderId="0" xfId="0" applyNumberFormat="1" applyFont="1" applyAlignment="1">
      <alignment horizontal="left"/>
    </xf>
    <xf numFmtId="10" fontId="1" fillId="2" borderId="1" xfId="0" applyNumberFormat="1" applyFont="1" applyFill="1" applyBorder="1"/>
    <xf numFmtId="10" fontId="1" fillId="2" borderId="46" xfId="0" applyNumberFormat="1" applyFont="1" applyFill="1" applyBorder="1"/>
    <xf numFmtId="183" fontId="1" fillId="2" borderId="1" xfId="0" applyNumberFormat="1" applyFont="1" applyFill="1" applyBorder="1"/>
    <xf numFmtId="165" fontId="1" fillId="2" borderId="46" xfId="0" applyNumberFormat="1" applyFont="1" applyFill="1" applyBorder="1"/>
    <xf numFmtId="165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/>
    </xf>
    <xf numFmtId="2" fontId="1" fillId="12" borderId="1" xfId="0" applyNumberFormat="1" applyFont="1" applyFill="1" applyBorder="1"/>
    <xf numFmtId="9" fontId="1" fillId="2" borderId="46" xfId="0" applyNumberFormat="1" applyFont="1" applyFill="1" applyBorder="1"/>
    <xf numFmtId="9" fontId="1" fillId="2" borderId="45" xfId="0" applyNumberFormat="1" applyFont="1" applyFill="1" applyBorder="1"/>
    <xf numFmtId="10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 vertical="center"/>
    </xf>
    <xf numFmtId="10" fontId="1" fillId="2" borderId="46" xfId="0" applyNumberFormat="1" applyFont="1" applyFill="1" applyBorder="1" applyAlignment="1">
      <alignment horizontal="center"/>
    </xf>
    <xf numFmtId="9" fontId="33" fillId="0" borderId="0" xfId="0" applyNumberFormat="1" applyFont="1"/>
    <xf numFmtId="9" fontId="24" fillId="2" borderId="45" xfId="0" applyNumberFormat="1" applyFont="1" applyFill="1" applyBorder="1"/>
    <xf numFmtId="9" fontId="24" fillId="2" borderId="1" xfId="0" applyNumberFormat="1" applyFont="1" applyFill="1" applyBorder="1"/>
    <xf numFmtId="0" fontId="2" fillId="10" borderId="52" xfId="0" applyFont="1" applyFill="1" applyBorder="1"/>
    <xf numFmtId="2" fontId="1" fillId="2" borderId="46" xfId="0" applyNumberFormat="1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left" vertical="center"/>
    </xf>
    <xf numFmtId="2" fontId="1" fillId="2" borderId="45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left"/>
    </xf>
    <xf numFmtId="9" fontId="8" fillId="0" borderId="0" xfId="0" applyNumberFormat="1" applyFont="1"/>
    <xf numFmtId="9" fontId="1" fillId="2" borderId="1" xfId="0" applyNumberFormat="1" applyFont="1" applyFill="1" applyBorder="1" applyAlignment="1">
      <alignment horizontal="left"/>
    </xf>
    <xf numFmtId="9" fontId="1" fillId="0" borderId="0" xfId="0" applyNumberFormat="1" applyFont="1" applyAlignment="1">
      <alignment horizontal="left"/>
    </xf>
    <xf numFmtId="184" fontId="1" fillId="0" borderId="0" xfId="0" applyNumberFormat="1" applyFont="1" applyAlignment="1">
      <alignment horizontal="center"/>
    </xf>
    <xf numFmtId="0" fontId="6" fillId="13" borderId="6" xfId="0" applyFont="1" applyFill="1" applyBorder="1" applyAlignment="1">
      <alignment horizontal="right" vertical="center"/>
    </xf>
    <xf numFmtId="0" fontId="6" fillId="13" borderId="6" xfId="0" applyFont="1" applyFill="1" applyBorder="1" applyAlignment="1">
      <alignment horizontal="left" vertical="center"/>
    </xf>
    <xf numFmtId="2" fontId="1" fillId="0" borderId="0" xfId="0" applyNumberFormat="1" applyFont="1" applyAlignment="1">
      <alignment horizontal="right" vertical="center"/>
    </xf>
    <xf numFmtId="0" fontId="1" fillId="2" borderId="65" xfId="0" applyFont="1" applyFill="1" applyBorder="1"/>
    <xf numFmtId="0" fontId="1" fillId="2" borderId="66" xfId="0" applyFont="1" applyFill="1" applyBorder="1"/>
    <xf numFmtId="0" fontId="1" fillId="2" borderId="67" xfId="0" applyFont="1" applyFill="1" applyBorder="1"/>
    <xf numFmtId="0" fontId="1" fillId="2" borderId="68" xfId="0" applyFont="1" applyFill="1" applyBorder="1"/>
    <xf numFmtId="0" fontId="1" fillId="2" borderId="69" xfId="0" applyFont="1" applyFill="1" applyBorder="1"/>
    <xf numFmtId="0" fontId="2" fillId="2" borderId="5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44" xfId="0" applyFont="1" applyFill="1" applyBorder="1"/>
    <xf numFmtId="0" fontId="2" fillId="2" borderId="20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2" fillId="2" borderId="43" xfId="0" applyFont="1" applyFill="1" applyBorder="1"/>
    <xf numFmtId="0" fontId="24" fillId="2" borderId="43" xfId="0" applyFont="1" applyFill="1" applyBorder="1"/>
    <xf numFmtId="0" fontId="1" fillId="2" borderId="44" xfId="0" applyFont="1" applyFill="1" applyBorder="1"/>
    <xf numFmtId="0" fontId="1" fillId="2" borderId="20" xfId="0" applyFont="1" applyFill="1" applyBorder="1"/>
    <xf numFmtId="0" fontId="1" fillId="2" borderId="51" xfId="0" applyFont="1" applyFill="1" applyBorder="1"/>
    <xf numFmtId="0" fontId="1" fillId="9" borderId="51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9" borderId="52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left"/>
    </xf>
    <xf numFmtId="0" fontId="1" fillId="2" borderId="59" xfId="0" applyFont="1" applyFill="1" applyBorder="1"/>
    <xf numFmtId="0" fontId="1" fillId="2" borderId="59" xfId="0" applyFont="1" applyFill="1" applyBorder="1" applyAlignment="1">
      <alignment horizontal="left"/>
    </xf>
    <xf numFmtId="0" fontId="1" fillId="2" borderId="45" xfId="0" applyFont="1" applyFill="1" applyBorder="1" applyAlignment="1">
      <alignment horizontal="center"/>
    </xf>
    <xf numFmtId="0" fontId="1" fillId="2" borderId="59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left"/>
    </xf>
    <xf numFmtId="0" fontId="1" fillId="2" borderId="51" xfId="0" applyFont="1" applyFill="1" applyBorder="1" applyAlignment="1">
      <alignment horizontal="left"/>
    </xf>
    <xf numFmtId="0" fontId="1" fillId="2" borderId="10" xfId="0" applyFont="1" applyFill="1" applyBorder="1"/>
    <xf numFmtId="169" fontId="1" fillId="2" borderId="50" xfId="0" applyNumberFormat="1" applyFont="1" applyFill="1" applyBorder="1"/>
    <xf numFmtId="0" fontId="1" fillId="2" borderId="22" xfId="0" applyFont="1" applyFill="1" applyBorder="1"/>
    <xf numFmtId="0" fontId="1" fillId="2" borderId="10" xfId="0" applyFont="1" applyFill="1" applyBorder="1" applyAlignment="1">
      <alignment horizontal="left"/>
    </xf>
    <xf numFmtId="0" fontId="1" fillId="9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2" fillId="2" borderId="52" xfId="0" applyFont="1" applyFill="1" applyBorder="1"/>
    <xf numFmtId="0" fontId="2" fillId="2" borderId="10" xfId="0" applyFont="1" applyFill="1" applyBorder="1"/>
    <xf numFmtId="0" fontId="2" fillId="2" borderId="45" xfId="0" applyFont="1" applyFill="1" applyBorder="1"/>
    <xf numFmtId="0" fontId="2" fillId="2" borderId="59" xfId="0" applyFont="1" applyFill="1" applyBorder="1"/>
    <xf numFmtId="0" fontId="2" fillId="2" borderId="10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0" fontId="1" fillId="2" borderId="59" xfId="0" applyFont="1" applyFill="1" applyBorder="1" applyAlignment="1">
      <alignment horizontal="center" vertical="center"/>
    </xf>
    <xf numFmtId="0" fontId="36" fillId="2" borderId="43" xfId="0" applyFont="1" applyFill="1" applyBorder="1"/>
    <xf numFmtId="0" fontId="1" fillId="2" borderId="22" xfId="0" applyFont="1" applyFill="1" applyBorder="1" applyAlignment="1">
      <alignment horizontal="center" vertical="center"/>
    </xf>
    <xf numFmtId="2" fontId="1" fillId="2" borderId="52" xfId="0" applyNumberFormat="1" applyFont="1" applyFill="1" applyBorder="1"/>
    <xf numFmtId="0" fontId="1" fillId="2" borderId="48" xfId="0" applyFont="1" applyFill="1" applyBorder="1" applyAlignment="1">
      <alignment horizontal="center"/>
    </xf>
    <xf numFmtId="0" fontId="1" fillId="5" borderId="22" xfId="0" applyFont="1" applyFill="1" applyBorder="1" applyAlignment="1">
      <alignment horizontal="center"/>
    </xf>
    <xf numFmtId="0" fontId="1" fillId="2" borderId="70" xfId="0" applyFont="1" applyFill="1" applyBorder="1"/>
    <xf numFmtId="0" fontId="1" fillId="2" borderId="71" xfId="0" applyFont="1" applyFill="1" applyBorder="1"/>
    <xf numFmtId="0" fontId="1" fillId="2" borderId="72" xfId="0" applyFont="1" applyFill="1" applyBorder="1"/>
    <xf numFmtId="0" fontId="1" fillId="2" borderId="43" xfId="0" applyFont="1" applyFill="1" applyBorder="1"/>
    <xf numFmtId="0" fontId="1" fillId="2" borderId="44" xfId="0" applyFont="1" applyFill="1" applyBorder="1" applyAlignment="1">
      <alignment horizontal="center"/>
    </xf>
    <xf numFmtId="0" fontId="1" fillId="2" borderId="46" xfId="0" applyFont="1" applyFill="1" applyBorder="1" applyAlignment="1">
      <alignment horizontal="center"/>
    </xf>
    <xf numFmtId="0" fontId="2" fillId="0" borderId="18" xfId="0" applyFont="1" applyBorder="1"/>
    <xf numFmtId="0" fontId="2" fillId="0" borderId="13" xfId="0" applyFont="1" applyBorder="1"/>
    <xf numFmtId="0" fontId="1" fillId="2" borderId="53" xfId="0" applyFont="1" applyFill="1" applyBorder="1"/>
    <xf numFmtId="0" fontId="1" fillId="2" borderId="5" xfId="0" applyFont="1" applyFill="1" applyBorder="1" applyAlignment="1">
      <alignment horizontal="center"/>
    </xf>
    <xf numFmtId="10" fontId="1" fillId="0" borderId="15" xfId="0" applyNumberFormat="1" applyFont="1" applyBorder="1" applyAlignment="1">
      <alignment horizontal="center"/>
    </xf>
    <xf numFmtId="9" fontId="1" fillId="0" borderId="15" xfId="0" applyNumberFormat="1" applyFont="1" applyBorder="1" applyAlignment="1">
      <alignment horizontal="center"/>
    </xf>
    <xf numFmtId="0" fontId="1" fillId="2" borderId="53" xfId="0" applyFont="1" applyFill="1" applyBorder="1" applyAlignment="1">
      <alignment horizontal="center"/>
    </xf>
    <xf numFmtId="1" fontId="1" fillId="0" borderId="18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9" fontId="1" fillId="0" borderId="15" xfId="0" applyNumberFormat="1" applyFont="1" applyBorder="1"/>
    <xf numFmtId="9" fontId="1" fillId="0" borderId="18" xfId="0" applyNumberFormat="1" applyFont="1" applyBorder="1"/>
    <xf numFmtId="0" fontId="1" fillId="0" borderId="23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9" fontId="1" fillId="0" borderId="12" xfId="0" applyNumberFormat="1" applyFont="1" applyBorder="1" applyAlignment="1">
      <alignment horizontal="center"/>
    </xf>
    <xf numFmtId="9" fontId="1" fillId="0" borderId="18" xfId="0" applyNumberFormat="1" applyFont="1" applyBorder="1" applyAlignment="1">
      <alignment horizontal="center"/>
    </xf>
    <xf numFmtId="9" fontId="1" fillId="0" borderId="19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9" fontId="1" fillId="0" borderId="21" xfId="0" applyNumberFormat="1" applyFont="1" applyBorder="1"/>
    <xf numFmtId="9" fontId="1" fillId="0" borderId="23" xfId="0" applyNumberFormat="1" applyFont="1" applyBorder="1"/>
    <xf numFmtId="9" fontId="1" fillId="0" borderId="19" xfId="0" applyNumberFormat="1" applyFont="1" applyBorder="1"/>
    <xf numFmtId="0" fontId="1" fillId="0" borderId="9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/>
    </xf>
    <xf numFmtId="0" fontId="0" fillId="0" borderId="0" xfId="0"/>
    <xf numFmtId="0" fontId="18" fillId="7" borderId="29" xfId="0" applyFont="1" applyFill="1" applyBorder="1" applyAlignment="1">
      <alignment horizontal="center" vertical="center" wrapText="1"/>
    </xf>
    <xf numFmtId="0" fontId="3" fillId="0" borderId="30" xfId="0" applyFont="1" applyBorder="1"/>
    <xf numFmtId="0" fontId="3" fillId="0" borderId="31" xfId="0" applyFont="1" applyBorder="1"/>
    <xf numFmtId="0" fontId="17" fillId="6" borderId="29" xfId="0" applyFont="1" applyFill="1" applyBorder="1" applyAlignment="1">
      <alignment horizontal="center" vertical="center"/>
    </xf>
    <xf numFmtId="0" fontId="17" fillId="6" borderId="35" xfId="0" applyFont="1" applyFill="1" applyBorder="1" applyAlignment="1">
      <alignment horizontal="center" vertical="center"/>
    </xf>
    <xf numFmtId="0" fontId="3" fillId="0" borderId="36" xfId="0" applyFont="1" applyBorder="1"/>
    <xf numFmtId="0" fontId="3" fillId="0" borderId="37" xfId="0" applyFont="1" applyBorder="1"/>
    <xf numFmtId="0" fontId="17" fillId="6" borderId="38" xfId="0" applyFont="1" applyFill="1" applyBorder="1" applyAlignment="1">
      <alignment horizontal="center" vertical="center"/>
    </xf>
    <xf numFmtId="0" fontId="3" fillId="0" borderId="39" xfId="0" applyFont="1" applyBorder="1"/>
    <xf numFmtId="0" fontId="3" fillId="0" borderId="40" xfId="0" applyFont="1" applyBorder="1"/>
    <xf numFmtId="0" fontId="2" fillId="0" borderId="8" xfId="0" applyFont="1" applyBorder="1" applyAlignment="1">
      <alignment horizontal="center"/>
    </xf>
    <xf numFmtId="0" fontId="3" fillId="0" borderId="9" xfId="0" applyFont="1" applyBorder="1"/>
    <xf numFmtId="0" fontId="9" fillId="0" borderId="16" xfId="0" applyFont="1" applyBorder="1" applyAlignment="1">
      <alignment horizontal="left" vertical="center"/>
    </xf>
    <xf numFmtId="0" fontId="3" fillId="0" borderId="12" xfId="0" applyFont="1" applyBorder="1"/>
    <xf numFmtId="0" fontId="3" fillId="0" borderId="19" xfId="0" applyFont="1" applyBorder="1"/>
    <xf numFmtId="0" fontId="2" fillId="0" borderId="23" xfId="0" applyFont="1" applyBorder="1" applyAlignment="1">
      <alignment horizontal="center"/>
    </xf>
    <xf numFmtId="0" fontId="3" fillId="0" borderId="18" xfId="0" applyFont="1" applyBorder="1"/>
    <xf numFmtId="0" fontId="10" fillId="0" borderId="0" xfId="0" applyFont="1" applyAlignment="1">
      <alignment horizontal="center"/>
    </xf>
    <xf numFmtId="2" fontId="1" fillId="0" borderId="24" xfId="0" applyNumberFormat="1" applyFont="1" applyBorder="1" applyAlignment="1">
      <alignment horizontal="center" vertical="center"/>
    </xf>
    <xf numFmtId="0" fontId="3" fillId="0" borderId="21" xfId="0" applyFont="1" applyBorder="1"/>
    <xf numFmtId="0" fontId="3" fillId="0" borderId="23" xfId="0" applyFont="1" applyBorder="1"/>
    <xf numFmtId="171" fontId="1" fillId="0" borderId="16" xfId="0" applyNumberFormat="1" applyFont="1" applyBorder="1" applyAlignment="1">
      <alignment horizontal="center" vertical="center"/>
    </xf>
    <xf numFmtId="2" fontId="9" fillId="0" borderId="24" xfId="0" applyNumberFormat="1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0" borderId="13" xfId="0" applyFont="1" applyBorder="1"/>
    <xf numFmtId="0" fontId="2" fillId="2" borderId="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1" fillId="2" borderId="47" xfId="0" applyNumberFormat="1" applyFont="1" applyFill="1" applyBorder="1" applyAlignment="1">
      <alignment horizontal="center" vertical="center"/>
    </xf>
    <xf numFmtId="0" fontId="3" fillId="0" borderId="49" xfId="0" applyFont="1" applyBorder="1"/>
    <xf numFmtId="9" fontId="1" fillId="0" borderId="0" xfId="0" applyNumberFormat="1" applyFont="1" applyAlignment="1">
      <alignment horizontal="center"/>
    </xf>
    <xf numFmtId="0" fontId="2" fillId="2" borderId="54" xfId="0" applyFont="1" applyFill="1" applyBorder="1" applyAlignment="1">
      <alignment horizontal="center" vertical="center"/>
    </xf>
    <xf numFmtId="0" fontId="3" fillId="0" borderId="55" xfId="0" applyFont="1" applyBorder="1"/>
    <xf numFmtId="0" fontId="3" fillId="0" borderId="56" xfId="0" applyFont="1" applyBorder="1"/>
    <xf numFmtId="0" fontId="2" fillId="2" borderId="57" xfId="0" applyFont="1" applyFill="1" applyBorder="1" applyAlignment="1">
      <alignment horizontal="center" vertical="center"/>
    </xf>
    <xf numFmtId="0" fontId="3" fillId="0" borderId="58" xfId="0" applyFont="1" applyBorder="1"/>
    <xf numFmtId="0" fontId="3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1" fillId="18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27" fillId="2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2" fillId="16" borderId="2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/>
    </xf>
    <xf numFmtId="0" fontId="11" fillId="18" borderId="8" xfId="0" applyFont="1" applyFill="1" applyBorder="1" applyAlignment="1">
      <alignment horizontal="center" vertical="center"/>
    </xf>
    <xf numFmtId="0" fontId="39" fillId="10" borderId="60" xfId="0" applyFont="1" applyFill="1" applyBorder="1" applyAlignment="1">
      <alignment horizontal="center"/>
    </xf>
    <xf numFmtId="0" fontId="3" fillId="0" borderId="61" xfId="0" applyFont="1" applyBorder="1"/>
    <xf numFmtId="0" fontId="3" fillId="0" borderId="62" xfId="0" applyFont="1" applyBorder="1"/>
    <xf numFmtId="0" fontId="39" fillId="10" borderId="60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28" fillId="2" borderId="2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3" xfId="0" applyFont="1" applyBorder="1" applyAlignment="1">
      <alignment horizontal="center"/>
    </xf>
    <xf numFmtId="0" fontId="3" fillId="0" borderId="63" xfId="0" applyFont="1" applyBorder="1"/>
    <xf numFmtId="0" fontId="3" fillId="0" borderId="64" xfId="0" applyFont="1" applyBorder="1"/>
    <xf numFmtId="0" fontId="2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H19" zoomScale="55" zoomScaleNormal="55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6" t="s">
        <v>36</v>
      </c>
      <c r="Y14" s="807"/>
      <c r="Z14" s="807"/>
      <c r="AA14" s="807"/>
      <c r="AB14" s="807"/>
      <c r="AC14" s="807"/>
      <c r="AD14" s="807"/>
      <c r="AE14" s="807"/>
      <c r="AF14" s="808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6" t="s">
        <v>37</v>
      </c>
      <c r="C15" s="807"/>
      <c r="D15" s="807"/>
      <c r="E15" s="807"/>
      <c r="F15" s="807"/>
      <c r="G15" s="807"/>
      <c r="H15" s="807"/>
      <c r="I15" s="807"/>
      <c r="J15" s="808"/>
      <c r="K15" s="1"/>
      <c r="L15" s="1"/>
      <c r="M15" s="806" t="s">
        <v>38</v>
      </c>
      <c r="N15" s="807"/>
      <c r="O15" s="807"/>
      <c r="P15" s="807"/>
      <c r="Q15" s="807"/>
      <c r="R15" s="807"/>
      <c r="S15" s="807"/>
      <c r="T15" s="807"/>
      <c r="U15" s="808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6" t="s">
        <v>39</v>
      </c>
      <c r="AJ15" s="807"/>
      <c r="AK15" s="807"/>
      <c r="AL15" s="807"/>
      <c r="AM15" s="807"/>
      <c r="AN15" s="807"/>
      <c r="AO15" s="807"/>
      <c r="AP15" s="807"/>
      <c r="AQ15" s="808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09" t="s">
        <v>307</v>
      </c>
      <c r="C18" s="810"/>
      <c r="D18" s="810"/>
      <c r="E18" s="810"/>
      <c r="F18" s="810"/>
      <c r="G18" s="810"/>
      <c r="H18" s="810"/>
      <c r="I18" s="810"/>
      <c r="J18" s="810"/>
      <c r="L18" s="809" t="s">
        <v>308</v>
      </c>
      <c r="M18" s="810"/>
      <c r="N18" s="810"/>
      <c r="O18" s="810"/>
      <c r="P18" s="810"/>
      <c r="Q18" s="810"/>
      <c r="R18" s="810"/>
      <c r="S18" s="810"/>
      <c r="T18" s="810"/>
      <c r="V18" s="809" t="s">
        <v>309</v>
      </c>
      <c r="W18" s="810"/>
      <c r="X18" s="810"/>
      <c r="Y18" s="810"/>
      <c r="Z18" s="810"/>
      <c r="AA18" s="810"/>
      <c r="AB18" s="810"/>
      <c r="AC18" s="810"/>
      <c r="AD18" s="810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25" workbookViewId="0"/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1" t="s">
        <v>552</v>
      </c>
      <c r="G2" s="822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3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4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5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6" t="s">
        <v>552</v>
      </c>
      <c r="F41" s="825"/>
      <c r="G41" s="826" t="s">
        <v>618</v>
      </c>
      <c r="H41" s="827"/>
      <c r="I41" s="827"/>
      <c r="J41" s="827"/>
      <c r="K41" s="827"/>
      <c r="L41" s="827"/>
      <c r="M41" s="827"/>
      <c r="N41" s="825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28" t="s">
        <v>619</v>
      </c>
      <c r="L42" s="810"/>
      <c r="M42" s="810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29">
        <f>+G114</f>
        <v>6.0871741676095334</v>
      </c>
      <c r="F46" s="832">
        <f>+L114*1000</f>
        <v>77.841777688967127</v>
      </c>
      <c r="G46" s="833">
        <v>6.0871741676095334</v>
      </c>
      <c r="H46" s="834" t="s">
        <v>628</v>
      </c>
      <c r="I46" s="834">
        <v>40670.462586675276</v>
      </c>
      <c r="J46" s="835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0"/>
      <c r="F47" s="824"/>
      <c r="G47" s="830"/>
      <c r="H47" s="810"/>
      <c r="I47" s="810"/>
      <c r="J47" s="824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1"/>
      <c r="F48" s="825"/>
      <c r="G48" s="831"/>
      <c r="H48" s="827"/>
      <c r="I48" s="827"/>
      <c r="J48" s="825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4" t="s">
        <v>658</v>
      </c>
      <c r="C106" s="812"/>
      <c r="D106" s="812"/>
      <c r="E106" s="812"/>
      <c r="F106" s="812"/>
      <c r="G106" s="812"/>
      <c r="H106" s="812"/>
      <c r="I106" s="812"/>
      <c r="J106" s="812"/>
      <c r="K106" s="812"/>
      <c r="L106" s="813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1" t="s">
        <v>660</v>
      </c>
      <c r="E107" s="812"/>
      <c r="F107" s="812"/>
      <c r="G107" s="812"/>
      <c r="H107" s="812"/>
      <c r="I107" s="812"/>
      <c r="J107" s="813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4" t="s">
        <v>701</v>
      </c>
      <c r="C123" s="812"/>
      <c r="D123" s="812"/>
      <c r="E123" s="812"/>
      <c r="F123" s="812"/>
      <c r="G123" s="812"/>
      <c r="H123" s="812"/>
      <c r="I123" s="812"/>
      <c r="J123" s="812"/>
      <c r="K123" s="812"/>
      <c r="L123" s="813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5"/>
      <c r="C140" s="816"/>
      <c r="D140" s="816"/>
      <c r="E140" s="817"/>
      <c r="F140" s="20"/>
      <c r="G140" s="818" t="s">
        <v>736</v>
      </c>
      <c r="H140" s="819"/>
      <c r="I140" s="820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95" workbookViewId="0"/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9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9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9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9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9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9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9:23" ht="15.75" customHeight="1" x14ac:dyDescent="0.25"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9:23" ht="15.75" customHeight="1" x14ac:dyDescent="0.25"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9:23" ht="15.75" customHeight="1" x14ac:dyDescent="0.25"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9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9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9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9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9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9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9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F1" workbookViewId="0">
      <selection activeCell="O6" sqref="O6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2:20" ht="15.75" customHeight="1" x14ac:dyDescent="0.25">
      <c r="H65" s="235" t="s">
        <v>880</v>
      </c>
    </row>
    <row r="66" spans="2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 x14ac:dyDescent="0.25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 x14ac:dyDescent="0.25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 x14ac:dyDescent="0.25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/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 x14ac:dyDescent="0.3">
      <c r="B21" s="282" t="s">
        <v>986</v>
      </c>
    </row>
    <row r="22" spans="2:15" ht="15.75" customHeight="1" x14ac:dyDescent="0.25"/>
    <row r="23" spans="2:15" ht="15.75" customHeight="1" x14ac:dyDescent="0.25">
      <c r="B23" s="283" t="s">
        <v>987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988</v>
      </c>
    </row>
    <row r="32" spans="2:15" ht="15.75" customHeight="1" x14ac:dyDescent="0.25"/>
    <row r="33" spans="2:6" ht="15.75" customHeight="1" x14ac:dyDescent="0.25">
      <c r="B33" s="283" t="s">
        <v>987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 t="str">
        <f>+'4.1 Ref_Cart'!O41</f>
        <v>OIL-REF1</v>
      </c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 t="s">
        <v>556</v>
      </c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>
        <f>+G11</f>
        <v>77.841777688967127</v>
      </c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987</v>
      </c>
    </row>
    <row r="41" spans="2:6" ht="15.75" customHeight="1" x14ac:dyDescent="0.25">
      <c r="B41" s="284" t="s">
        <v>43</v>
      </c>
      <c r="C41" s="285" t="s">
        <v>989</v>
      </c>
      <c r="D41" s="285" t="s">
        <v>990</v>
      </c>
      <c r="E41" s="285" t="s">
        <v>125</v>
      </c>
      <c r="F41" s="285" t="s">
        <v>991</v>
      </c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 t="s">
        <v>556</v>
      </c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>
        <v>77.841777688967127</v>
      </c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992</v>
      </c>
    </row>
    <row r="4" spans="2:10" x14ac:dyDescent="0.25">
      <c r="B4" s="70"/>
      <c r="C4" s="70"/>
      <c r="J4" s="12" t="s">
        <v>993</v>
      </c>
    </row>
    <row r="5" spans="2:10" x14ac:dyDescent="0.25">
      <c r="B5" s="289"/>
      <c r="C5" s="202"/>
      <c r="D5" s="836" t="s">
        <v>994</v>
      </c>
      <c r="E5" s="810"/>
      <c r="F5" s="810"/>
    </row>
    <row r="6" spans="2:10" x14ac:dyDescent="0.25">
      <c r="B6" s="289"/>
      <c r="C6" s="290"/>
      <c r="D6" s="290" t="s">
        <v>995</v>
      </c>
      <c r="E6" s="290" t="s">
        <v>996</v>
      </c>
      <c r="F6" s="290" t="s">
        <v>997</v>
      </c>
    </row>
    <row r="7" spans="2:10" x14ac:dyDescent="0.25">
      <c r="B7" s="837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0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1001</v>
      </c>
      <c r="C10" s="290" t="s">
        <v>1002</v>
      </c>
      <c r="E10" s="292">
        <v>0.6</v>
      </c>
      <c r="F10" s="293"/>
    </row>
    <row r="11" spans="2:10" x14ac:dyDescent="0.25">
      <c r="B11" s="70"/>
      <c r="C11" s="290" t="s">
        <v>1003</v>
      </c>
      <c r="D11" s="294"/>
      <c r="E11" s="292">
        <v>0.25</v>
      </c>
      <c r="F11" s="293"/>
    </row>
    <row r="12" spans="2:10" x14ac:dyDescent="0.25">
      <c r="B12" s="70"/>
      <c r="C12" s="290" t="s">
        <v>1004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 x14ac:dyDescent="0.25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995</v>
      </c>
      <c r="E20" s="12" t="s">
        <v>996</v>
      </c>
    </row>
    <row r="21" spans="2:5" ht="15.75" customHeight="1" x14ac:dyDescent="0.25">
      <c r="B21" s="70"/>
      <c r="C21" s="14" t="s">
        <v>1008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995</v>
      </c>
      <c r="E24" s="12" t="s">
        <v>996</v>
      </c>
    </row>
    <row r="25" spans="2:5" ht="15.75" customHeight="1" x14ac:dyDescent="0.25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1001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995</v>
      </c>
      <c r="E28" s="12" t="s">
        <v>996</v>
      </c>
    </row>
    <row r="29" spans="2:5" ht="15.75" customHeight="1" x14ac:dyDescent="0.25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995</v>
      </c>
      <c r="E30" s="12" t="s">
        <v>996</v>
      </c>
    </row>
    <row r="31" spans="2:5" ht="15.75" customHeight="1" x14ac:dyDescent="0.25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1014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1014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995</v>
      </c>
      <c r="E39" s="12" t="s">
        <v>996</v>
      </c>
    </row>
    <row r="40" spans="2:9" ht="15.75" customHeight="1" x14ac:dyDescent="0.25">
      <c r="B40" s="70"/>
      <c r="C40" s="12" t="s">
        <v>1016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1017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38" t="s">
        <v>1006</v>
      </c>
      <c r="C45" s="12" t="s">
        <v>1018</v>
      </c>
    </row>
    <row r="46" spans="2:9" ht="15.75" customHeight="1" x14ac:dyDescent="0.25">
      <c r="B46" s="810"/>
      <c r="D46" s="14" t="s">
        <v>995</v>
      </c>
      <c r="E46" s="12" t="s">
        <v>996</v>
      </c>
      <c r="F46" s="12" t="s">
        <v>1019</v>
      </c>
    </row>
    <row r="47" spans="2:9" ht="15.75" customHeight="1" x14ac:dyDescent="0.25">
      <c r="B47" s="810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0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0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0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996</v>
      </c>
      <c r="H54" s="293"/>
    </row>
    <row r="55" spans="2:15" ht="15.75" customHeight="1" x14ac:dyDescent="0.25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1021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995</v>
      </c>
      <c r="E63" s="12" t="s">
        <v>996</v>
      </c>
      <c r="G63" s="305"/>
    </row>
    <row r="64" spans="2:15" ht="15.75" customHeight="1" x14ac:dyDescent="0.25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 x14ac:dyDescent="0.25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1020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1030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1006</v>
      </c>
    </row>
    <row r="91" spans="2:5" ht="15.75" customHeight="1" x14ac:dyDescent="0.25">
      <c r="B91" s="70"/>
      <c r="C91" s="214"/>
      <c r="D91" s="214" t="s">
        <v>1032</v>
      </c>
      <c r="E91" s="214"/>
    </row>
    <row r="92" spans="2:5" ht="15.75" customHeight="1" x14ac:dyDescent="0.25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 x14ac:dyDescent="0.25">
      <c r="B93" s="70"/>
      <c r="C93" s="214" t="s">
        <v>1036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1029</v>
      </c>
      <c r="C100" s="70"/>
      <c r="D100" s="12" t="s">
        <v>1039</v>
      </c>
    </row>
    <row r="101" spans="2:4" ht="15.75" customHeight="1" x14ac:dyDescent="0.25">
      <c r="B101" s="70"/>
      <c r="C101" s="12" t="s">
        <v>1025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1020</v>
      </c>
      <c r="D103" s="228">
        <v>0.64</v>
      </c>
    </row>
    <row r="104" spans="2:4" ht="15.75" customHeight="1" x14ac:dyDescent="0.25">
      <c r="B104" s="70"/>
      <c r="C104" s="12" t="s">
        <v>1040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D161" workbookViewId="0"/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1" t="s">
        <v>1044</v>
      </c>
      <c r="M7" s="839"/>
      <c r="N7" s="839"/>
      <c r="O7" s="839"/>
      <c r="P7" s="839"/>
      <c r="Q7" s="839"/>
      <c r="R7" s="839"/>
      <c r="S7" s="839"/>
      <c r="T7" s="839"/>
      <c r="U7" s="822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0" t="s">
        <v>1045</v>
      </c>
      <c r="O9" s="839"/>
      <c r="P9" s="822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1"/>
      <c r="S10" s="81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2"/>
      <c r="P12" s="323"/>
      <c r="R12" s="14"/>
      <c r="S12" s="84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3"/>
      <c r="P13" s="325"/>
      <c r="R13" s="14"/>
      <c r="S13" s="81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5.67</v>
      </c>
    </row>
    <row r="24" spans="1:22" ht="15.75" customHeight="1" x14ac:dyDescent="0.25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1" t="s">
        <v>1069</v>
      </c>
      <c r="M28" s="839"/>
      <c r="N28" s="839"/>
      <c r="O28" s="839"/>
      <c r="P28" s="839"/>
      <c r="Q28" s="839"/>
      <c r="R28" s="839"/>
      <c r="S28" s="839"/>
      <c r="T28" s="839"/>
      <c r="U28" s="822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 x14ac:dyDescent="0.25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 x14ac:dyDescent="0.25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1" t="s">
        <v>1091</v>
      </c>
      <c r="M48" s="839"/>
      <c r="N48" s="839"/>
      <c r="O48" s="839"/>
      <c r="P48" s="839"/>
      <c r="Q48" s="839"/>
      <c r="R48" s="839"/>
      <c r="S48" s="839"/>
      <c r="T48" s="839"/>
      <c r="U48" s="822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1" t="s">
        <v>1105</v>
      </c>
      <c r="M81" s="839"/>
      <c r="N81" s="839"/>
      <c r="O81" s="839"/>
      <c r="P81" s="839"/>
      <c r="Q81" s="839"/>
      <c r="R81" s="839"/>
      <c r="S81" s="839"/>
      <c r="T81" s="839"/>
      <c r="U81" s="822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1" t="s">
        <v>1119</v>
      </c>
      <c r="M104" s="839"/>
      <c r="N104" s="839"/>
      <c r="O104" s="839"/>
      <c r="P104" s="839"/>
      <c r="Q104" s="839"/>
      <c r="R104" s="839"/>
      <c r="S104" s="839"/>
      <c r="T104" s="839"/>
      <c r="U104" s="822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1" t="s">
        <v>1129</v>
      </c>
      <c r="M128" s="839"/>
      <c r="N128" s="839"/>
      <c r="O128" s="839"/>
      <c r="P128" s="839"/>
      <c r="Q128" s="839"/>
      <c r="R128" s="839"/>
      <c r="S128" s="839"/>
      <c r="T128" s="839"/>
      <c r="U128" s="822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1" t="s">
        <v>1151</v>
      </c>
      <c r="M162" s="839"/>
      <c r="N162" s="839"/>
      <c r="O162" s="839"/>
      <c r="P162" s="839"/>
      <c r="Q162" s="839"/>
      <c r="R162" s="839"/>
      <c r="S162" s="839"/>
      <c r="T162" s="839"/>
      <c r="U162" s="822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53" workbookViewId="0">
      <selection activeCell="L86" sqref="L8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1" t="s">
        <v>1044</v>
      </c>
      <c r="M7" s="839"/>
      <c r="N7" s="839"/>
      <c r="O7" s="839"/>
      <c r="P7" s="839"/>
      <c r="Q7" s="839"/>
      <c r="R7" s="839"/>
      <c r="S7" s="839"/>
      <c r="T7" s="839"/>
      <c r="U7" s="822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0" t="s">
        <v>1155</v>
      </c>
      <c r="O9" s="839"/>
      <c r="P9" s="822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1"/>
      <c r="S10" s="81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2"/>
      <c r="P12" s="323"/>
      <c r="R12" s="14"/>
      <c r="S12" s="844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3"/>
      <c r="P13" s="325"/>
      <c r="R13" s="14"/>
      <c r="S13" s="81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+N41</f>
        <v>REF2</v>
      </c>
      <c r="U23" s="340" t="str">
        <f>+O170</f>
        <v>CO2e-REF2</v>
      </c>
      <c r="V23" s="341">
        <v>5.67</v>
      </c>
    </row>
    <row r="24" spans="1:22" ht="15.75" customHeight="1" x14ac:dyDescent="0.25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1" t="s">
        <v>1069</v>
      </c>
      <c r="M28" s="839"/>
      <c r="N28" s="839"/>
      <c r="O28" s="839"/>
      <c r="P28" s="839"/>
      <c r="Q28" s="839"/>
      <c r="R28" s="839"/>
      <c r="S28" s="839"/>
      <c r="T28" s="839"/>
      <c r="U28" s="822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 x14ac:dyDescent="0.25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1" t="s">
        <v>1091</v>
      </c>
      <c r="M48" s="839"/>
      <c r="N48" s="839"/>
      <c r="O48" s="839"/>
      <c r="P48" s="839"/>
      <c r="Q48" s="839"/>
      <c r="R48" s="839"/>
      <c r="S48" s="839"/>
      <c r="T48" s="839"/>
      <c r="U48" s="822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1" t="s">
        <v>1105</v>
      </c>
      <c r="M81" s="839"/>
      <c r="N81" s="839"/>
      <c r="O81" s="839"/>
      <c r="P81" s="839"/>
      <c r="Q81" s="839"/>
      <c r="R81" s="839"/>
      <c r="S81" s="839"/>
      <c r="T81" s="839"/>
      <c r="U81" s="822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1" t="s">
        <v>1119</v>
      </c>
      <c r="M104" s="839"/>
      <c r="N104" s="839"/>
      <c r="O104" s="839"/>
      <c r="P104" s="839"/>
      <c r="Q104" s="839"/>
      <c r="R104" s="839"/>
      <c r="S104" s="839"/>
      <c r="T104" s="839"/>
      <c r="U104" s="822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1" t="s">
        <v>1129</v>
      </c>
      <c r="M128" s="839"/>
      <c r="N128" s="839"/>
      <c r="O128" s="839"/>
      <c r="P128" s="839"/>
      <c r="Q128" s="839"/>
      <c r="R128" s="839"/>
      <c r="S128" s="839"/>
      <c r="T128" s="839"/>
      <c r="U128" s="822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1" t="s">
        <v>1151</v>
      </c>
      <c r="M162" s="839"/>
      <c r="N162" s="839"/>
      <c r="O162" s="839"/>
      <c r="P162" s="839"/>
      <c r="Q162" s="839"/>
      <c r="R162" s="839"/>
      <c r="S162" s="839"/>
      <c r="T162" s="839"/>
      <c r="U162" s="822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5" t="s">
        <v>1189</v>
      </c>
      <c r="E2" s="846"/>
      <c r="F2" s="846"/>
      <c r="G2" s="846"/>
      <c r="H2" s="847"/>
    </row>
    <row r="3" spans="1:23" x14ac:dyDescent="0.25">
      <c r="D3" s="426"/>
      <c r="E3" s="848" t="s">
        <v>1190</v>
      </c>
      <c r="F3" s="849"/>
      <c r="G3" s="848" t="s">
        <v>1191</v>
      </c>
      <c r="H3" s="849"/>
    </row>
    <row r="4" spans="1:23" x14ac:dyDescent="0.25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 x14ac:dyDescent="0.25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0" t="s">
        <v>1199</v>
      </c>
      <c r="O11" s="810"/>
      <c r="P11" s="810"/>
      <c r="Q11" s="810"/>
      <c r="R11" s="810"/>
      <c r="S11" s="810"/>
      <c r="T11" s="810"/>
      <c r="U11" s="810"/>
      <c r="V11" s="99"/>
      <c r="W11" s="99"/>
    </row>
    <row r="12" spans="1:23" ht="37.5" x14ac:dyDescent="0.2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 x14ac:dyDescent="0.25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1272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09" t="s">
        <v>7</v>
      </c>
      <c r="H59" s="810"/>
      <c r="J59" s="851" t="s">
        <v>686</v>
      </c>
      <c r="K59" s="810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1222</v>
      </c>
      <c r="L80" s="12" t="s">
        <v>1277</v>
      </c>
    </row>
    <row r="81" spans="5:15" ht="15.75" customHeight="1" x14ac:dyDescent="0.25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09" t="s">
        <v>1290</v>
      </c>
      <c r="F103" s="810"/>
    </row>
    <row r="104" spans="5:15" ht="15.75" customHeight="1" x14ac:dyDescent="0.25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 x14ac:dyDescent="0.25">
      <c r="E105" s="14" t="s">
        <v>1300</v>
      </c>
      <c r="F105" s="14" t="s">
        <v>1301</v>
      </c>
    </row>
    <row r="106" spans="5:15" ht="15.75" customHeight="1" x14ac:dyDescent="0.25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1305</v>
      </c>
      <c r="F108" s="14" t="s">
        <v>1301</v>
      </c>
    </row>
    <row r="109" spans="5:15" ht="15.75" customHeight="1" x14ac:dyDescent="0.25">
      <c r="E109" s="14" t="s">
        <v>1306</v>
      </c>
      <c r="F109" s="14" t="s">
        <v>1301</v>
      </c>
    </row>
    <row r="110" spans="5:15" ht="15.75" customHeight="1" x14ac:dyDescent="0.25">
      <c r="E110" s="14" t="s">
        <v>1307</v>
      </c>
      <c r="F110" s="14" t="s">
        <v>1301</v>
      </c>
    </row>
    <row r="111" spans="5:15" ht="15.75" customHeight="1" x14ac:dyDescent="0.25">
      <c r="E111" s="14" t="s">
        <v>1308</v>
      </c>
      <c r="F111" s="14" t="s">
        <v>1301</v>
      </c>
    </row>
    <row r="112" spans="5:15" ht="15.75" customHeight="1" x14ac:dyDescent="0.25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1309</v>
      </c>
      <c r="F113" s="14" t="s">
        <v>1301</v>
      </c>
    </row>
    <row r="114" spans="5:6" ht="15.75" customHeight="1" x14ac:dyDescent="0.25">
      <c r="E114" s="14" t="s">
        <v>1310</v>
      </c>
      <c r="F114" s="14"/>
    </row>
    <row r="115" spans="5:6" ht="15.75" customHeight="1" x14ac:dyDescent="0.25">
      <c r="E115" s="14" t="s">
        <v>1311</v>
      </c>
      <c r="F115" s="14" t="s">
        <v>1301</v>
      </c>
    </row>
    <row r="116" spans="5:6" ht="15.75" customHeight="1" x14ac:dyDescent="0.25">
      <c r="E116" s="14" t="s">
        <v>1312</v>
      </c>
      <c r="F116" s="14" t="s">
        <v>1301</v>
      </c>
    </row>
    <row r="117" spans="5:6" ht="15.75" customHeight="1" x14ac:dyDescent="0.25">
      <c r="E117" s="14" t="s">
        <v>1313</v>
      </c>
      <c r="F117" s="14" t="s">
        <v>1301</v>
      </c>
    </row>
    <row r="118" spans="5:6" ht="15.75" customHeight="1" x14ac:dyDescent="0.25">
      <c r="E118" s="14" t="s">
        <v>1314</v>
      </c>
      <c r="F118" s="14" t="s">
        <v>1301</v>
      </c>
    </row>
    <row r="119" spans="5:6" ht="15.75" customHeight="1" x14ac:dyDescent="0.25">
      <c r="E119" s="14" t="s">
        <v>1315</v>
      </c>
      <c r="F119" s="14" t="s">
        <v>1301</v>
      </c>
    </row>
    <row r="120" spans="5:6" ht="15.75" customHeight="1" x14ac:dyDescent="0.25">
      <c r="E120" s="14" t="s">
        <v>1316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 x14ac:dyDescent="0.25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 x14ac:dyDescent="0.2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 x14ac:dyDescent="0.25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 x14ac:dyDescent="0.2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 x14ac:dyDescent="0.25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 x14ac:dyDescent="0.25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 x14ac:dyDescent="0.25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 x14ac:dyDescent="0.25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 x14ac:dyDescent="0.25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 x14ac:dyDescent="0.25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 x14ac:dyDescent="0.25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 x14ac:dyDescent="0.25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 x14ac:dyDescent="0.25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 x14ac:dyDescent="0.25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 x14ac:dyDescent="0.25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1332</v>
      </c>
      <c r="L35" s="306"/>
      <c r="M35" s="306"/>
    </row>
    <row r="36" spans="1:43" ht="15.75" customHeight="1" x14ac:dyDescent="0.25">
      <c r="I36" s="12">
        <v>1</v>
      </c>
      <c r="J36" s="12" t="s">
        <v>1333</v>
      </c>
      <c r="L36" s="306"/>
      <c r="M36" s="306"/>
    </row>
    <row r="37" spans="1:43" ht="15.75" customHeight="1" x14ac:dyDescent="0.25">
      <c r="D37" s="14" t="s">
        <v>1325</v>
      </c>
      <c r="E37" s="14" t="s">
        <v>1325</v>
      </c>
      <c r="L37" s="306"/>
      <c r="M37" s="492"/>
      <c r="N37" s="852" t="s">
        <v>1334</v>
      </c>
      <c r="O37" s="807"/>
      <c r="P37" s="807"/>
      <c r="Q37" s="807"/>
      <c r="R37" s="807"/>
      <c r="S37" s="807"/>
      <c r="T37" s="807"/>
      <c r="U37" s="807"/>
      <c r="V37" s="807"/>
      <c r="W37" s="808"/>
      <c r="X37" s="492"/>
      <c r="Y37" s="492"/>
      <c r="Z37" s="492"/>
      <c r="AE37" s="853" t="s">
        <v>1335</v>
      </c>
      <c r="AF37" s="807"/>
      <c r="AG37" s="807"/>
      <c r="AH37" s="807"/>
      <c r="AI37" s="807"/>
      <c r="AJ37" s="807"/>
      <c r="AK37" s="807"/>
      <c r="AL37" s="807"/>
      <c r="AM37" s="807"/>
      <c r="AN37" s="808"/>
      <c r="AO37" s="216"/>
      <c r="AP37" s="216"/>
      <c r="AQ37" s="216"/>
    </row>
    <row r="38" spans="1:43" ht="15.75" customHeight="1" x14ac:dyDescent="0.25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 x14ac:dyDescent="0.25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2" t="s">
        <v>1334</v>
      </c>
      <c r="O86" s="807"/>
      <c r="P86" s="807"/>
      <c r="Q86" s="807"/>
      <c r="R86" s="807"/>
      <c r="S86" s="807"/>
      <c r="T86" s="807"/>
      <c r="U86" s="807"/>
      <c r="V86" s="807"/>
      <c r="W86" s="808"/>
      <c r="X86" s="492"/>
      <c r="Y86" s="492"/>
      <c r="Z86" s="492"/>
    </row>
    <row r="87" spans="3:26" ht="15.75" customHeight="1" x14ac:dyDescent="0.25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2" t="s">
        <v>1334</v>
      </c>
      <c r="O115" s="807"/>
      <c r="P115" s="807"/>
      <c r="Q115" s="807"/>
      <c r="R115" s="807"/>
      <c r="S115" s="807"/>
      <c r="T115" s="807"/>
      <c r="U115" s="807"/>
      <c r="V115" s="807"/>
      <c r="W115" s="808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O174" workbookViewId="0">
      <selection activeCell="AB184" sqref="AB184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54">
        <v>2019</v>
      </c>
      <c r="AC3" s="807"/>
      <c r="AD3" s="807"/>
      <c r="AE3" s="807"/>
      <c r="AF3" s="808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54"/>
      <c r="AB33" s="807"/>
      <c r="AC33" s="807"/>
      <c r="AD33" s="807"/>
      <c r="AE33" s="807"/>
      <c r="AF33" s="807"/>
      <c r="AG33" s="807"/>
      <c r="AH33" s="807"/>
      <c r="AI33" s="807"/>
      <c r="AJ33" s="807"/>
      <c r="AK33" s="807"/>
      <c r="AL33" s="807"/>
      <c r="AM33" s="808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55" t="s">
        <v>1413</v>
      </c>
      <c r="S64" s="807"/>
      <c r="T64" s="807"/>
      <c r="U64" s="807"/>
      <c r="V64" s="808"/>
      <c r="W64" s="856" t="s">
        <v>1414</v>
      </c>
      <c r="X64" s="807"/>
      <c r="Y64" s="807"/>
      <c r="Z64" s="808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57" t="s">
        <v>1419</v>
      </c>
      <c r="AJ65" s="839"/>
      <c r="AK65" s="839"/>
      <c r="AL65" s="839"/>
      <c r="AM65" s="839"/>
      <c r="AN65" s="839"/>
      <c r="AO65" s="839"/>
      <c r="AP65" s="839"/>
      <c r="AQ65" s="839"/>
      <c r="AR65" s="839"/>
      <c r="AS65" s="839"/>
      <c r="AT65" s="839"/>
      <c r="AU65" s="839"/>
      <c r="AV65" s="822"/>
      <c r="AW65" s="857" t="s">
        <v>1420</v>
      </c>
      <c r="AX65" s="839"/>
      <c r="AY65" s="839"/>
      <c r="AZ65" s="839"/>
      <c r="BA65" s="839"/>
      <c r="BB65" s="839"/>
      <c r="BC65" s="839"/>
      <c r="BD65" s="839"/>
      <c r="BE65" s="839"/>
      <c r="BF65" s="839"/>
      <c r="BG65" s="839"/>
      <c r="BH65" s="839"/>
      <c r="BI65" s="839"/>
      <c r="BJ65" s="822"/>
      <c r="BK65" s="857" t="s">
        <v>1421</v>
      </c>
      <c r="BL65" s="839"/>
      <c r="BM65" s="839"/>
      <c r="BN65" s="839"/>
      <c r="BO65" s="839"/>
      <c r="BP65" s="839"/>
      <c r="BQ65" s="839"/>
      <c r="BR65" s="839"/>
      <c r="BS65" s="839"/>
      <c r="BT65" s="839"/>
      <c r="BU65" s="839"/>
      <c r="BV65" s="839"/>
      <c r="BW65" s="839"/>
      <c r="BX65" s="822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 x14ac:dyDescent="0.25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 x14ac:dyDescent="0.25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 x14ac:dyDescent="0.25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 x14ac:dyDescent="0.25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 x14ac:dyDescent="0.25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 x14ac:dyDescent="0.25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 x14ac:dyDescent="0.25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 x14ac:dyDescent="0.25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 x14ac:dyDescent="0.25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 x14ac:dyDescent="0.25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 x14ac:dyDescent="0.25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 x14ac:dyDescent="0.25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 x14ac:dyDescent="0.25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 x14ac:dyDescent="0.25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55" t="s">
        <v>1413</v>
      </c>
      <c r="S96" s="807"/>
      <c r="T96" s="807"/>
      <c r="U96" s="807"/>
      <c r="V96" s="808"/>
      <c r="W96" s="856" t="s">
        <v>1414</v>
      </c>
      <c r="X96" s="807"/>
      <c r="Y96" s="807"/>
      <c r="Z96" s="808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58" t="s">
        <v>1446</v>
      </c>
      <c r="AJ97" s="839"/>
      <c r="AK97" s="839"/>
      <c r="AL97" s="839"/>
      <c r="AM97" s="839"/>
      <c r="AN97" s="839"/>
      <c r="AO97" s="839"/>
      <c r="AP97" s="839"/>
      <c r="AQ97" s="839"/>
      <c r="AR97" s="839"/>
      <c r="AS97" s="839"/>
      <c r="AT97" s="839"/>
      <c r="AU97" s="839"/>
      <c r="AV97" s="822"/>
      <c r="AW97" s="858" t="s">
        <v>1447</v>
      </c>
      <c r="AX97" s="839"/>
      <c r="AY97" s="839"/>
      <c r="AZ97" s="839"/>
      <c r="BA97" s="839"/>
      <c r="BB97" s="839"/>
      <c r="BC97" s="839"/>
      <c r="BD97" s="839"/>
      <c r="BE97" s="839"/>
      <c r="BF97" s="839"/>
      <c r="BG97" s="839"/>
      <c r="BH97" s="839"/>
      <c r="BI97" s="839"/>
      <c r="BJ97" s="822"/>
      <c r="BK97" s="858" t="s">
        <v>1448</v>
      </c>
      <c r="BL97" s="839"/>
      <c r="BM97" s="839"/>
      <c r="BN97" s="839"/>
      <c r="BO97" s="839"/>
      <c r="BP97" s="839"/>
      <c r="BQ97" s="839"/>
      <c r="BR97" s="839"/>
      <c r="BS97" s="839"/>
      <c r="BT97" s="839"/>
      <c r="BU97" s="839"/>
      <c r="BV97" s="839"/>
      <c r="BW97" s="839"/>
      <c r="BX97" s="822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 x14ac:dyDescent="0.25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59" t="s">
        <v>1478</v>
      </c>
      <c r="K116" s="860"/>
      <c r="L116" s="860"/>
      <c r="M116" s="860"/>
      <c r="N116" s="860"/>
      <c r="O116" s="860"/>
      <c r="P116" s="860"/>
      <c r="Q116" s="860"/>
      <c r="R116" s="860"/>
      <c r="S116" s="860"/>
      <c r="T116" s="860"/>
      <c r="U116" s="860"/>
      <c r="V116" s="860"/>
      <c r="W116" s="860"/>
      <c r="X116" s="860"/>
      <c r="Y116" s="860"/>
      <c r="Z116" s="860"/>
      <c r="AA116" s="860"/>
      <c r="AB116" s="860"/>
      <c r="AC116" s="860"/>
      <c r="AD116" s="860"/>
      <c r="AE116" s="860"/>
      <c r="AF116" s="860"/>
      <c r="AG116" s="861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62" t="s">
        <v>1490</v>
      </c>
      <c r="K138" s="860"/>
      <c r="L138" s="860"/>
      <c r="M138" s="860"/>
      <c r="N138" s="860"/>
      <c r="O138" s="860"/>
      <c r="P138" s="860"/>
      <c r="Q138" s="860"/>
      <c r="R138" s="860"/>
      <c r="S138" s="860"/>
      <c r="T138" s="860"/>
      <c r="U138" s="860"/>
      <c r="V138" s="860"/>
      <c r="W138" s="860"/>
      <c r="X138" s="860"/>
      <c r="Y138" s="860"/>
      <c r="Z138" s="860"/>
      <c r="AA138" s="860"/>
      <c r="AB138" s="860"/>
      <c r="AC138" s="860"/>
      <c r="AD138" s="860"/>
      <c r="AE138" s="860"/>
      <c r="AF138" s="860"/>
      <c r="AG138" s="86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12" t="s">
        <v>1492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62" t="s">
        <v>1496</v>
      </c>
      <c r="K152" s="860"/>
      <c r="L152" s="860"/>
      <c r="M152" s="860"/>
      <c r="N152" s="860"/>
      <c r="O152" s="860"/>
      <c r="P152" s="860"/>
      <c r="Q152" s="860"/>
      <c r="R152" s="860"/>
      <c r="S152" s="860"/>
      <c r="T152" s="860"/>
      <c r="U152" s="860"/>
      <c r="V152" s="860"/>
      <c r="W152" s="860"/>
      <c r="X152" s="860"/>
      <c r="Y152" s="860"/>
      <c r="Z152" s="860"/>
      <c r="AA152" s="860"/>
      <c r="AB152" s="860"/>
      <c r="AC152" s="860"/>
      <c r="AD152" s="860"/>
      <c r="AE152" s="860"/>
      <c r="AF152" s="860"/>
      <c r="AG152" s="861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1" t="s">
        <v>1501</v>
      </c>
      <c r="O155" s="810"/>
      <c r="P155" s="851" t="s">
        <v>1501</v>
      </c>
      <c r="Q155" s="810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59" t="s">
        <v>1508</v>
      </c>
      <c r="K169" s="860"/>
      <c r="L169" s="860"/>
      <c r="M169" s="860"/>
      <c r="N169" s="860"/>
      <c r="O169" s="860"/>
      <c r="P169" s="860"/>
      <c r="Q169" s="860"/>
      <c r="R169" s="860"/>
      <c r="S169" s="860"/>
      <c r="T169" s="860"/>
      <c r="U169" s="860"/>
      <c r="V169" s="860"/>
      <c r="W169" s="860"/>
      <c r="X169" s="860"/>
      <c r="Y169" s="860"/>
      <c r="Z169" s="860"/>
      <c r="AA169" s="860"/>
      <c r="AB169" s="860"/>
      <c r="AC169" s="860"/>
      <c r="AD169" s="860"/>
      <c r="AE169" s="860"/>
      <c r="AF169" s="860"/>
      <c r="AG169" s="861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1" t="s">
        <v>1509</v>
      </c>
      <c r="K174" s="810"/>
      <c r="L174" s="810"/>
      <c r="M174" s="810"/>
      <c r="N174" s="810"/>
      <c r="O174" s="810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>
        <f>+U184/Y184</f>
        <v>1.2511848341232228</v>
      </c>
      <c r="AB184">
        <f>1/AA184</f>
        <v>0.7992424242424242</v>
      </c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59" t="s">
        <v>1534</v>
      </c>
      <c r="K203" s="860"/>
      <c r="L203" s="860"/>
      <c r="M203" s="860"/>
      <c r="N203" s="860"/>
      <c r="O203" s="860"/>
      <c r="P203" s="860"/>
      <c r="Q203" s="860"/>
      <c r="R203" s="860"/>
      <c r="S203" s="860"/>
      <c r="T203" s="860"/>
      <c r="U203" s="860"/>
      <c r="V203" s="860"/>
      <c r="W203" s="860"/>
      <c r="X203" s="860"/>
      <c r="Y203" s="860"/>
      <c r="Z203" s="860"/>
      <c r="AA203" s="860"/>
      <c r="AB203" s="860"/>
      <c r="AC203" s="860"/>
      <c r="AD203" s="860"/>
      <c r="AE203" s="860"/>
      <c r="AF203" s="860"/>
      <c r="AG203" s="861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1" t="s">
        <v>1535</v>
      </c>
      <c r="P206" s="810"/>
      <c r="Q206" s="810"/>
      <c r="R206" s="810"/>
      <c r="T206" s="809" t="s">
        <v>1536</v>
      </c>
      <c r="U206" s="810"/>
      <c r="V206" s="810"/>
      <c r="W206" s="810"/>
      <c r="Z206" s="863" t="s">
        <v>1537</v>
      </c>
      <c r="AA206" s="807"/>
      <c r="AB206" s="807"/>
      <c r="AC206" s="808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6" t="s">
        <v>1539</v>
      </c>
      <c r="P218" s="807"/>
      <c r="Q218" s="808"/>
      <c r="T218" s="809" t="s">
        <v>1536</v>
      </c>
      <c r="U218" s="810"/>
      <c r="V218" s="810"/>
      <c r="W218" s="810"/>
      <c r="Z218" s="855" t="s">
        <v>1540</v>
      </c>
      <c r="AA218" s="807"/>
      <c r="AB218" s="808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abSelected="1" topLeftCell="CK1" workbookViewId="0">
      <selection activeCell="AS31" sqref="AS31:AV32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3" width="7.42578125" customWidth="1"/>
    <col min="44" max="44" width="4.1406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4" t="s">
        <v>1541</v>
      </c>
      <c r="D3" s="810"/>
      <c r="E3" s="810"/>
      <c r="F3" s="810"/>
      <c r="G3" s="810"/>
      <c r="H3" s="810"/>
      <c r="I3" s="658"/>
      <c r="K3" s="116"/>
      <c r="L3" s="864" t="s">
        <v>1542</v>
      </c>
      <c r="M3" s="810"/>
      <c r="N3" s="810"/>
      <c r="O3" s="810"/>
      <c r="P3" s="810"/>
      <c r="Q3" s="810"/>
      <c r="R3" s="810"/>
      <c r="S3" s="810"/>
      <c r="T3" s="810"/>
      <c r="U3" s="810"/>
      <c r="V3" s="810"/>
      <c r="W3" s="810"/>
      <c r="X3" s="659"/>
      <c r="Y3" s="659"/>
      <c r="Z3" s="659"/>
      <c r="AA3" s="659"/>
      <c r="AB3" s="658"/>
      <c r="AC3" s="380"/>
      <c r="AD3" s="116"/>
      <c r="AE3" s="864" t="s">
        <v>1543</v>
      </c>
      <c r="AF3" s="810"/>
      <c r="AG3" s="810"/>
      <c r="AH3" s="810"/>
      <c r="AI3" s="810"/>
      <c r="AJ3" s="810"/>
      <c r="AK3" s="810"/>
      <c r="AL3" s="656"/>
      <c r="AM3" s="1"/>
      <c r="AN3" s="865" t="s">
        <v>1544</v>
      </c>
      <c r="AO3" s="807"/>
      <c r="AP3" s="807"/>
      <c r="AQ3" s="807"/>
      <c r="AR3" s="807"/>
      <c r="AS3" s="807"/>
      <c r="AT3" s="807"/>
      <c r="AU3" s="807"/>
      <c r="AV3" s="807"/>
      <c r="AW3" s="807"/>
      <c r="AX3" s="807"/>
      <c r="AY3" s="807"/>
      <c r="AZ3" s="807"/>
      <c r="BA3" s="807"/>
      <c r="BB3" s="807"/>
      <c r="BC3" s="807"/>
      <c r="BD3" s="807"/>
      <c r="BE3" s="807"/>
      <c r="BF3" s="807"/>
      <c r="BG3" s="807"/>
      <c r="BH3" s="807"/>
      <c r="BI3" s="807"/>
      <c r="BJ3" s="808"/>
      <c r="BK3" s="43"/>
      <c r="BL3" s="116"/>
      <c r="BM3" s="864" t="s">
        <v>1545</v>
      </c>
      <c r="BN3" s="810"/>
      <c r="BO3" s="810"/>
      <c r="BP3" s="810"/>
      <c r="BQ3" s="810"/>
      <c r="BR3" s="810"/>
      <c r="BS3" s="810"/>
      <c r="BT3" s="810"/>
      <c r="BU3" s="659"/>
      <c r="BV3" s="659"/>
      <c r="BW3" s="659"/>
      <c r="BX3" s="656"/>
      <c r="BZ3" s="660"/>
      <c r="CA3" s="864" t="s">
        <v>1546</v>
      </c>
      <c r="CB3" s="810"/>
      <c r="CC3" s="810"/>
      <c r="CD3" s="810"/>
      <c r="CE3" s="810"/>
      <c r="CF3" s="810"/>
      <c r="CG3" s="810"/>
      <c r="CH3" s="810"/>
      <c r="CI3" s="810"/>
      <c r="CJ3" s="810"/>
      <c r="CK3" s="810"/>
      <c r="CL3" s="810"/>
      <c r="CM3" s="810"/>
      <c r="CN3" s="810"/>
      <c r="CO3" s="288"/>
      <c r="CP3" s="305"/>
      <c r="CR3" s="116"/>
      <c r="CS3" s="864" t="s">
        <v>1547</v>
      </c>
      <c r="CT3" s="810"/>
      <c r="CU3" s="810"/>
      <c r="CV3" s="810"/>
      <c r="CW3" s="810"/>
      <c r="CX3" s="810"/>
      <c r="CY3" s="810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7" t="s">
        <v>1549</v>
      </c>
      <c r="M5" s="810"/>
      <c r="N5" s="810"/>
      <c r="O5" s="810"/>
      <c r="P5" s="661"/>
      <c r="Q5" s="867" t="s">
        <v>1550</v>
      </c>
      <c r="R5" s="810"/>
      <c r="S5" s="810"/>
      <c r="T5" s="661"/>
      <c r="U5" s="867" t="s">
        <v>1551</v>
      </c>
      <c r="V5" s="810"/>
      <c r="W5" s="661"/>
      <c r="X5" s="665"/>
      <c r="Y5" s="866" t="s">
        <v>1552</v>
      </c>
      <c r="Z5" s="807"/>
      <c r="AA5" s="808"/>
      <c r="AB5" s="663"/>
      <c r="AC5" s="380"/>
      <c r="AD5" s="662"/>
      <c r="AE5" s="867" t="s">
        <v>1553</v>
      </c>
      <c r="AF5" s="810"/>
      <c r="AG5" s="810"/>
      <c r="AH5" s="661"/>
      <c r="AI5" s="867" t="s">
        <v>1554</v>
      </c>
      <c r="AJ5" s="810"/>
      <c r="AK5" s="810"/>
      <c r="AL5" s="663"/>
      <c r="AM5" s="666"/>
      <c r="AN5" s="867" t="s">
        <v>1555</v>
      </c>
      <c r="AO5" s="810"/>
      <c r="AP5" s="810"/>
      <c r="AQ5" s="810"/>
      <c r="AR5" s="666"/>
      <c r="AS5" s="866" t="s">
        <v>1556</v>
      </c>
      <c r="AT5" s="807"/>
      <c r="AU5" s="807"/>
      <c r="AV5" s="807"/>
      <c r="AW5" s="807"/>
      <c r="AX5" s="807"/>
      <c r="AY5" s="807"/>
      <c r="AZ5" s="808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7" t="s">
        <v>1558</v>
      </c>
      <c r="BN5" s="810"/>
      <c r="BO5" s="810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68" t="s">
        <v>1561</v>
      </c>
      <c r="CB5" s="869"/>
      <c r="CC5" s="869"/>
      <c r="CD5" s="869"/>
      <c r="CE5" s="869"/>
      <c r="CF5" s="869"/>
      <c r="CG5" s="870"/>
      <c r="CH5" s="666"/>
      <c r="CI5" s="867" t="s">
        <v>1562</v>
      </c>
      <c r="CJ5" s="810"/>
      <c r="CK5" s="810"/>
      <c r="CL5" s="810"/>
      <c r="CM5" s="810"/>
      <c r="CN5" s="810"/>
      <c r="CO5" s="810"/>
      <c r="CP5" s="671"/>
      <c r="CQ5" s="661"/>
      <c r="CR5" s="662"/>
      <c r="CS5" s="868" t="s">
        <v>1563</v>
      </c>
      <c r="CT5" s="869"/>
      <c r="CU5" s="869"/>
      <c r="CV5" s="869"/>
      <c r="CW5" s="869"/>
      <c r="CX5" s="869"/>
      <c r="CY5" s="869"/>
      <c r="CZ5" s="870"/>
      <c r="DA5" s="669" t="s">
        <v>1564</v>
      </c>
      <c r="DB5" s="665"/>
      <c r="DC5" s="665"/>
      <c r="DD5" s="866" t="s">
        <v>1565</v>
      </c>
      <c r="DE5" s="807"/>
      <c r="DF5" s="807"/>
      <c r="DG5" s="808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 t="shared" si="3"/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+DR14</f>
        <v>ELC-O-COL-CAM7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 x14ac:dyDescent="0.25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C23" s="222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1"/>
      <c r="CB26" s="1"/>
      <c r="CC26" s="1"/>
      <c r="CD26" s="1"/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8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8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"/>
      <c r="CB30" s="1"/>
      <c r="CC30" s="1"/>
      <c r="CD30" s="1"/>
      <c r="CE30" s="390"/>
      <c r="CF30" s="390"/>
      <c r="CG30" s="390"/>
      <c r="CH30" s="390"/>
      <c r="CM30" s="719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8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8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"/>
      <c r="CB31" s="1"/>
      <c r="CC31" s="1"/>
      <c r="CD31" s="1"/>
      <c r="CE31" s="390"/>
      <c r="CF31" s="390"/>
      <c r="CG31" s="390"/>
      <c r="CH31" s="390"/>
      <c r="CM31" s="719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8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8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A32" s="1"/>
      <c r="CB32" s="1"/>
      <c r="CC32" s="1"/>
      <c r="CD32" s="1"/>
      <c r="CE32" s="390"/>
      <c r="CF32" s="390"/>
      <c r="CG32" s="390"/>
      <c r="CH32" s="390"/>
      <c r="CM32" s="719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0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0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A33" s="1"/>
      <c r="CB33" s="1"/>
      <c r="CC33" s="1"/>
      <c r="CD33" s="1"/>
      <c r="CE33" s="1"/>
      <c r="CF33" s="1"/>
      <c r="CG33" s="1"/>
      <c r="CH33" s="1"/>
      <c r="CM33" s="719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8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8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1"/>
      <c r="V35" s="721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2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3" t="str">
        <f>+AP9</f>
        <v>FUEL-GAS-CAM1</v>
      </c>
      <c r="AP43" s="337" t="str">
        <f>+AP16</f>
        <v>FUEL-DSL-CAM1</v>
      </c>
      <c r="AQ43" s="724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3" t="str">
        <f>+AP10</f>
        <v>FUEL-GAS-CAM2</v>
      </c>
      <c r="AP48" s="337" t="str">
        <f>+AP17</f>
        <v>FUEL-DSL-CAM2</v>
      </c>
      <c r="AQ48" s="724" t="str">
        <f>+AP24</f>
        <v>FUEL-OIL-CAM2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5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3" t="str">
        <f>+AP11</f>
        <v>FUEL-GAS-CAM3</v>
      </c>
      <c r="AP52" s="337" t="str">
        <f>+AP18</f>
        <v>FUEL-DSL-CAM3</v>
      </c>
      <c r="AQ52" s="724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5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3" t="str">
        <f>+AP12</f>
        <v>FUEL-GAS-CAM4</v>
      </c>
      <c r="AP56" s="337" t="str">
        <f>+AP19</f>
        <v>FUEL-DSL-CAM4</v>
      </c>
      <c r="AQ56" s="724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5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3" t="str">
        <f>+AP13</f>
        <v>FUEL-GAS-CAM5</v>
      </c>
      <c r="AP60" s="337" t="str">
        <f>+AP20</f>
        <v>FUEL-DSL-CAM5</v>
      </c>
      <c r="AQ60" s="724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5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3" t="str">
        <f>+AP14</f>
        <v>FUEL-GAS-CAM6</v>
      </c>
      <c r="AP64" s="337" t="str">
        <f>+AP21</f>
        <v>FUEL-DSL-CAM6</v>
      </c>
      <c r="AQ64" s="724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5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3" t="str">
        <f>+AP15</f>
        <v>FUEL-GAS-CAM7</v>
      </c>
      <c r="AP69" s="337" t="str">
        <f>+AP22</f>
        <v>FUEL-DSL-CAM7</v>
      </c>
      <c r="AQ69" s="724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DD5:DG5"/>
    <mergeCell ref="L5:O5"/>
    <mergeCell ref="Q5:S5"/>
    <mergeCell ref="U5:V5"/>
    <mergeCell ref="Y5:AA5"/>
    <mergeCell ref="AE5:AG5"/>
    <mergeCell ref="AI5:AK5"/>
    <mergeCell ref="AN5:AQ5"/>
    <mergeCell ref="CA3:CN3"/>
    <mergeCell ref="CS3:CY3"/>
    <mergeCell ref="AS5:AZ5"/>
    <mergeCell ref="BM5:BO5"/>
    <mergeCell ref="CA5:CG5"/>
    <mergeCell ref="CI5:CO5"/>
    <mergeCell ref="CS5:CZ5"/>
    <mergeCell ref="C3:H3"/>
    <mergeCell ref="L3:W3"/>
    <mergeCell ref="AE3:AK3"/>
    <mergeCell ref="AN3:BJ3"/>
    <mergeCell ref="BM3:BT3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6"/>
      <c r="I4" s="727"/>
      <c r="J4" s="727"/>
      <c r="K4" s="727"/>
      <c r="L4" s="727"/>
      <c r="M4" s="727"/>
      <c r="N4" s="728"/>
      <c r="O4" s="1"/>
      <c r="P4" s="726"/>
      <c r="Q4" s="727"/>
      <c r="R4" s="727"/>
      <c r="S4" s="727"/>
      <c r="T4" s="727"/>
      <c r="U4" s="727"/>
      <c r="V4" s="728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9"/>
      <c r="I5" s="1"/>
      <c r="J5" s="1"/>
      <c r="K5" s="1"/>
      <c r="L5" s="1"/>
      <c r="M5" s="1"/>
      <c r="N5" s="730"/>
      <c r="O5" s="1"/>
      <c r="P5" s="729"/>
      <c r="Q5" s="1"/>
      <c r="R5" s="1"/>
      <c r="S5" s="1"/>
      <c r="T5" s="1"/>
      <c r="U5" s="1"/>
      <c r="V5" s="730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9"/>
      <c r="I6" s="1"/>
      <c r="J6" s="840" t="s">
        <v>1577</v>
      </c>
      <c r="K6" s="839"/>
      <c r="L6" s="822"/>
      <c r="M6" s="731" t="s">
        <v>1578</v>
      </c>
      <c r="N6" s="730"/>
      <c r="O6" s="1"/>
      <c r="P6" s="729"/>
      <c r="Q6" s="1"/>
      <c r="R6" s="840" t="s">
        <v>1579</v>
      </c>
      <c r="S6" s="839"/>
      <c r="T6" s="822"/>
      <c r="U6" s="731" t="s">
        <v>1580</v>
      </c>
      <c r="V6" s="730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2" t="s">
        <v>1581</v>
      </c>
      <c r="E7" s="733" t="s">
        <v>1582</v>
      </c>
      <c r="F7" s="734" t="s">
        <v>1578</v>
      </c>
      <c r="G7" s="1"/>
      <c r="H7" s="729"/>
      <c r="I7" s="538"/>
      <c r="J7" s="735" t="s">
        <v>1492</v>
      </c>
      <c r="K7" s="736" t="s">
        <v>1583</v>
      </c>
      <c r="L7" s="737" t="s">
        <v>997</v>
      </c>
      <c r="M7" s="738" t="s">
        <v>997</v>
      </c>
      <c r="N7" s="730"/>
      <c r="O7" s="1"/>
      <c r="P7" s="729"/>
      <c r="Q7" s="538"/>
      <c r="R7" s="735" t="s">
        <v>1492</v>
      </c>
      <c r="S7" s="736" t="s">
        <v>1583</v>
      </c>
      <c r="T7" s="737" t="s">
        <v>997</v>
      </c>
      <c r="U7" s="738" t="s">
        <v>997</v>
      </c>
      <c r="V7" s="730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9" t="s">
        <v>1584</v>
      </c>
      <c r="D8" s="740">
        <f>+D9+D10+D11</f>
        <v>38.799999999999997</v>
      </c>
      <c r="E8" s="741"/>
      <c r="F8" s="742"/>
      <c r="G8" s="1"/>
      <c r="H8" s="729"/>
      <c r="I8" s="743" t="s">
        <v>1493</v>
      </c>
      <c r="J8" s="744">
        <f t="shared" ref="J8:L8" si="0">+SUM(J9:J11)</f>
        <v>16.216999999999999</v>
      </c>
      <c r="K8" s="745">
        <f t="shared" si="0"/>
        <v>22.582999999999998</v>
      </c>
      <c r="L8" s="746">
        <f t="shared" si="0"/>
        <v>38.799999999999997</v>
      </c>
      <c r="M8" s="747">
        <f>+SUM(M9:M12)</f>
        <v>1.9</v>
      </c>
      <c r="N8" s="730"/>
      <c r="O8" s="1"/>
      <c r="P8" s="729"/>
      <c r="Q8" s="743" t="s">
        <v>1493</v>
      </c>
      <c r="R8" s="744">
        <f t="shared" ref="R8:T8" si="1">+J8/1000</f>
        <v>1.6216999999999999E-2</v>
      </c>
      <c r="S8" s="745">
        <f t="shared" si="1"/>
        <v>2.2582999999999999E-2</v>
      </c>
      <c r="T8" s="745">
        <f t="shared" si="1"/>
        <v>3.8799999999999994E-2</v>
      </c>
      <c r="U8" s="747">
        <f t="shared" ref="U8:U12" si="2">+M8*(1/1000)*1000</f>
        <v>1.9</v>
      </c>
      <c r="V8" s="730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8" t="s">
        <v>1485</v>
      </c>
      <c r="D9" s="657">
        <v>14.3</v>
      </c>
      <c r="E9" s="656">
        <v>0.74</v>
      </c>
      <c r="F9" s="749">
        <v>0.3</v>
      </c>
      <c r="G9" s="1"/>
      <c r="H9" s="729"/>
      <c r="I9" s="750" t="s">
        <v>1485</v>
      </c>
      <c r="J9" s="751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2">
        <v>0.3</v>
      </c>
      <c r="N9" s="730"/>
      <c r="O9" s="1"/>
      <c r="P9" s="729"/>
      <c r="Q9" s="750" t="s">
        <v>1485</v>
      </c>
      <c r="R9" s="751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2">
        <f t="shared" si="2"/>
        <v>0.3</v>
      </c>
      <c r="V9" s="730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8" t="s">
        <v>1486</v>
      </c>
      <c r="D10" s="657">
        <v>5.3</v>
      </c>
      <c r="E10" s="656">
        <v>0.23</v>
      </c>
      <c r="F10" s="749">
        <v>0.4</v>
      </c>
      <c r="G10" s="1"/>
      <c r="H10" s="729"/>
      <c r="I10" s="750" t="s">
        <v>1494</v>
      </c>
      <c r="J10" s="751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2">
        <v>0.4</v>
      </c>
      <c r="N10" s="730"/>
      <c r="O10" s="1"/>
      <c r="P10" s="729"/>
      <c r="Q10" s="750" t="s">
        <v>1494</v>
      </c>
      <c r="R10" s="751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2">
        <f t="shared" si="2"/>
        <v>0.4</v>
      </c>
      <c r="V10" s="730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8" t="s">
        <v>1487</v>
      </c>
      <c r="D11" s="657">
        <v>19.2</v>
      </c>
      <c r="E11" s="656">
        <v>0.23</v>
      </c>
      <c r="F11" s="749">
        <v>0.5</v>
      </c>
      <c r="G11" s="1"/>
      <c r="H11" s="729"/>
      <c r="I11" s="753" t="s">
        <v>1487</v>
      </c>
      <c r="J11" s="751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2">
        <v>0.5</v>
      </c>
      <c r="N11" s="730"/>
      <c r="O11" s="1"/>
      <c r="P11" s="729"/>
      <c r="Q11" s="753" t="s">
        <v>1487</v>
      </c>
      <c r="R11" s="751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2">
        <f t="shared" si="2"/>
        <v>0.5</v>
      </c>
      <c r="V11" s="730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4" t="s">
        <v>1585</v>
      </c>
      <c r="D12" s="755">
        <v>16.100000000000001</v>
      </c>
      <c r="E12" s="756">
        <f>+SUMPRODUCT(D9:D11,E9:E11)</f>
        <v>16.216999999999999</v>
      </c>
      <c r="F12" s="757">
        <v>0.7</v>
      </c>
      <c r="G12" s="1"/>
      <c r="H12" s="729"/>
      <c r="I12" s="758" t="s">
        <v>1495</v>
      </c>
      <c r="J12" s="759">
        <f>+J8</f>
        <v>16.216999999999999</v>
      </c>
      <c r="K12" s="411"/>
      <c r="L12" s="760"/>
      <c r="M12" s="761">
        <v>0.7</v>
      </c>
      <c r="N12" s="730"/>
      <c r="O12" s="1"/>
      <c r="P12" s="729"/>
      <c r="Q12" s="758" t="s">
        <v>1495</v>
      </c>
      <c r="R12" s="759">
        <f>+R8</f>
        <v>1.6216999999999999E-2</v>
      </c>
      <c r="S12" s="411"/>
      <c r="T12" s="760"/>
      <c r="U12" s="761">
        <f t="shared" si="2"/>
        <v>0.7</v>
      </c>
      <c r="V12" s="730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2" t="s">
        <v>1581</v>
      </c>
      <c r="E13" s="763" t="s">
        <v>1582</v>
      </c>
      <c r="F13" s="764" t="s">
        <v>1578</v>
      </c>
      <c r="G13" s="1"/>
      <c r="H13" s="729"/>
      <c r="I13" s="1"/>
      <c r="J13" s="1"/>
      <c r="K13" s="1"/>
      <c r="L13" s="1"/>
      <c r="M13" s="1"/>
      <c r="N13" s="730"/>
      <c r="O13" s="1"/>
      <c r="P13" s="729"/>
      <c r="Q13" s="1"/>
      <c r="R13" s="1"/>
      <c r="S13" s="1"/>
      <c r="T13" s="1"/>
      <c r="U13" s="1"/>
      <c r="V13" s="730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4" t="s">
        <v>1586</v>
      </c>
      <c r="D14" s="765">
        <v>4</v>
      </c>
      <c r="E14" s="1"/>
      <c r="F14" s="766">
        <v>0.3</v>
      </c>
      <c r="G14" s="1"/>
      <c r="H14" s="729"/>
      <c r="I14" s="1"/>
      <c r="J14" s="1"/>
      <c r="K14" s="1"/>
      <c r="L14" s="1"/>
      <c r="M14" s="1"/>
      <c r="N14" s="730"/>
      <c r="O14" s="1"/>
      <c r="P14" s="729"/>
      <c r="Q14" s="1"/>
      <c r="R14" s="1"/>
      <c r="S14" s="1"/>
      <c r="T14" s="1"/>
      <c r="U14" s="1"/>
      <c r="V14" s="730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2" t="s">
        <v>1515</v>
      </c>
      <c r="D15" s="657">
        <v>4.5999999999999996</v>
      </c>
      <c r="E15" s="656">
        <v>1</v>
      </c>
      <c r="F15" s="749">
        <v>0.3</v>
      </c>
      <c r="G15" s="1"/>
      <c r="H15" s="729"/>
      <c r="I15" s="1"/>
      <c r="J15" s="1"/>
      <c r="K15" s="1"/>
      <c r="L15" s="1"/>
      <c r="M15" s="1"/>
      <c r="N15" s="730"/>
      <c r="O15" s="216"/>
      <c r="P15" s="729"/>
      <c r="Q15" s="1"/>
      <c r="R15" s="1"/>
      <c r="S15" s="1"/>
      <c r="T15" s="1"/>
      <c r="U15" s="1"/>
      <c r="V15" s="730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2" t="s">
        <v>1517</v>
      </c>
      <c r="D16" s="657">
        <v>3.9</v>
      </c>
      <c r="E16" s="656">
        <v>1</v>
      </c>
      <c r="F16" s="749">
        <v>0.3</v>
      </c>
      <c r="G16" s="1"/>
      <c r="H16" s="729"/>
      <c r="I16" s="1"/>
      <c r="J16" s="767" t="s">
        <v>1577</v>
      </c>
      <c r="K16" s="731" t="s">
        <v>1578</v>
      </c>
      <c r="L16" s="1"/>
      <c r="M16" s="1"/>
      <c r="N16" s="730"/>
      <c r="O16" s="1"/>
      <c r="P16" s="729"/>
      <c r="Q16" s="1"/>
      <c r="R16" s="767" t="s">
        <v>1579</v>
      </c>
      <c r="S16" s="731" t="s">
        <v>1578</v>
      </c>
      <c r="T16" s="1"/>
      <c r="U16" s="1"/>
      <c r="V16" s="730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1" t="s">
        <v>1587</v>
      </c>
      <c r="D17" s="657">
        <v>1.1000000000000001</v>
      </c>
      <c r="E17" s="656">
        <v>1</v>
      </c>
      <c r="F17" s="757">
        <v>0.3</v>
      </c>
      <c r="G17" s="1"/>
      <c r="H17" s="729"/>
      <c r="I17" s="755" t="s">
        <v>1588</v>
      </c>
      <c r="J17" s="768">
        <v>4</v>
      </c>
      <c r="K17" s="769">
        <v>0.3</v>
      </c>
      <c r="L17" s="1"/>
      <c r="M17" s="1"/>
      <c r="N17" s="730"/>
      <c r="O17" s="1"/>
      <c r="P17" s="729"/>
      <c r="Q17" s="755" t="s">
        <v>1588</v>
      </c>
      <c r="R17" s="768">
        <f t="shared" ref="R17:R20" si="9">+J17/1000</f>
        <v>4.0000000000000001E-3</v>
      </c>
      <c r="S17" s="769">
        <f t="shared" ref="S17:S20" si="10">+K17*1000/1000</f>
        <v>0.3</v>
      </c>
      <c r="T17" s="1"/>
      <c r="U17" s="1"/>
      <c r="V17" s="730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2" t="s">
        <v>1581</v>
      </c>
      <c r="E18" s="763" t="s">
        <v>1582</v>
      </c>
      <c r="F18" s="764" t="s">
        <v>1578</v>
      </c>
      <c r="G18" s="1"/>
      <c r="H18" s="729"/>
      <c r="I18" s="750" t="s">
        <v>1589</v>
      </c>
      <c r="J18" s="770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0"/>
      <c r="O18" s="1"/>
      <c r="P18" s="729"/>
      <c r="Q18" s="750" t="s">
        <v>1589</v>
      </c>
      <c r="R18" s="770">
        <f t="shared" si="9"/>
        <v>4.5999999999999999E-3</v>
      </c>
      <c r="S18" s="321">
        <f t="shared" si="10"/>
        <v>0.3</v>
      </c>
      <c r="T18" s="1"/>
      <c r="U18" s="1"/>
      <c r="V18" s="730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9" t="s">
        <v>1590</v>
      </c>
      <c r="D19" s="771">
        <f>+SUM(D20:D26)</f>
        <v>84.449999999999989</v>
      </c>
      <c r="E19" s="733"/>
      <c r="F19" s="766">
        <f>+SUM(F20:F27)</f>
        <v>5.6703000000000001</v>
      </c>
      <c r="G19" s="1"/>
      <c r="H19" s="729"/>
      <c r="I19" s="750" t="s">
        <v>1591</v>
      </c>
      <c r="J19" s="770">
        <f t="shared" si="11"/>
        <v>3.9</v>
      </c>
      <c r="K19" s="321">
        <f t="shared" si="12"/>
        <v>0.3</v>
      </c>
      <c r="L19" s="1"/>
      <c r="M19" s="1"/>
      <c r="N19" s="730"/>
      <c r="O19" s="1"/>
      <c r="P19" s="729"/>
      <c r="Q19" s="750" t="s">
        <v>1591</v>
      </c>
      <c r="R19" s="770">
        <f t="shared" si="9"/>
        <v>3.8999999999999998E-3</v>
      </c>
      <c r="S19" s="321">
        <f t="shared" si="10"/>
        <v>0.3</v>
      </c>
      <c r="T19" s="1"/>
      <c r="U19" s="1"/>
      <c r="V19" s="730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8" t="s">
        <v>1551</v>
      </c>
      <c r="D20" s="657">
        <v>0.5</v>
      </c>
      <c r="E20" s="656"/>
      <c r="F20" s="749">
        <v>0.03</v>
      </c>
      <c r="G20" s="1"/>
      <c r="H20" s="729"/>
      <c r="I20" s="753" t="s">
        <v>1592</v>
      </c>
      <c r="J20" s="772">
        <f t="shared" si="11"/>
        <v>1.1000000000000001</v>
      </c>
      <c r="K20" s="325">
        <f t="shared" si="12"/>
        <v>0.3</v>
      </c>
      <c r="L20" s="1"/>
      <c r="M20" s="1"/>
      <c r="N20" s="730"/>
      <c r="O20" s="1"/>
      <c r="P20" s="729"/>
      <c r="Q20" s="753" t="s">
        <v>1592</v>
      </c>
      <c r="R20" s="772">
        <f t="shared" si="9"/>
        <v>1.1000000000000001E-3</v>
      </c>
      <c r="S20" s="325">
        <f t="shared" si="10"/>
        <v>0.3</v>
      </c>
      <c r="T20" s="1"/>
      <c r="U20" s="1"/>
      <c r="V20" s="730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8" t="s">
        <v>1593</v>
      </c>
      <c r="D21" s="657">
        <v>0.02</v>
      </c>
      <c r="E21" s="656"/>
      <c r="F21" s="749">
        <v>2.0000000000000001E-4</v>
      </c>
      <c r="G21" s="1"/>
      <c r="H21" s="729"/>
      <c r="I21" s="1"/>
      <c r="J21" s="1"/>
      <c r="K21" s="1"/>
      <c r="L21" s="1"/>
      <c r="M21" s="1"/>
      <c r="N21" s="730"/>
      <c r="O21" s="1"/>
      <c r="P21" s="729"/>
      <c r="Q21" s="1"/>
      <c r="R21" s="1"/>
      <c r="S21" s="1"/>
      <c r="T21" s="1"/>
      <c r="U21" s="1"/>
      <c r="V21" s="730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8" t="s">
        <v>1594</v>
      </c>
      <c r="D22" s="657">
        <v>0.6</v>
      </c>
      <c r="E22" s="656"/>
      <c r="F22" s="749">
        <v>1E-4</v>
      </c>
      <c r="G22" s="1"/>
      <c r="H22" s="729"/>
      <c r="I22" s="1"/>
      <c r="J22" s="1"/>
      <c r="K22" s="1"/>
      <c r="L22" s="1"/>
      <c r="M22" s="1"/>
      <c r="N22" s="730"/>
      <c r="O22" s="1"/>
      <c r="P22" s="729"/>
      <c r="Q22" s="1"/>
      <c r="R22" s="1"/>
      <c r="S22" s="1"/>
      <c r="T22" s="1"/>
      <c r="U22" s="1"/>
      <c r="V22" s="730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8" t="s">
        <v>1595</v>
      </c>
      <c r="D23" s="657">
        <v>11.8</v>
      </c>
      <c r="E23" s="656"/>
      <c r="F23" s="749">
        <v>0.25</v>
      </c>
      <c r="G23" s="1"/>
      <c r="H23" s="729"/>
      <c r="I23" s="1"/>
      <c r="J23" s="1"/>
      <c r="K23" s="1"/>
      <c r="L23" s="1"/>
      <c r="M23" s="1"/>
      <c r="N23" s="730"/>
      <c r="O23" s="1"/>
      <c r="P23" s="729"/>
      <c r="Q23" s="1"/>
      <c r="R23" s="1"/>
      <c r="S23" s="1"/>
      <c r="T23" s="1"/>
      <c r="U23" s="1"/>
      <c r="V23" s="730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8" t="s">
        <v>1596</v>
      </c>
      <c r="D24" s="657">
        <v>11.83</v>
      </c>
      <c r="E24" s="656"/>
      <c r="F24" s="749">
        <v>0.17</v>
      </c>
      <c r="G24" s="1"/>
      <c r="H24" s="729"/>
      <c r="I24" s="1"/>
      <c r="J24" s="62" t="s">
        <v>1577</v>
      </c>
      <c r="K24" s="62" t="s">
        <v>1578</v>
      </c>
      <c r="L24" s="1"/>
      <c r="M24" s="1"/>
      <c r="N24" s="730"/>
      <c r="O24" s="1"/>
      <c r="P24" s="729"/>
      <c r="Q24" s="1"/>
      <c r="R24" s="62" t="s">
        <v>1579</v>
      </c>
      <c r="S24" s="62" t="s">
        <v>1578</v>
      </c>
      <c r="T24" s="1"/>
      <c r="U24" s="1"/>
      <c r="V24" s="730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8" t="s">
        <v>1597</v>
      </c>
      <c r="D25" s="657">
        <v>32.799999999999997</v>
      </c>
      <c r="E25" s="656">
        <v>0.99</v>
      </c>
      <c r="F25" s="749">
        <v>1.75</v>
      </c>
      <c r="G25" s="1"/>
      <c r="H25" s="729"/>
      <c r="I25" s="762" t="s">
        <v>1590</v>
      </c>
      <c r="J25" s="767">
        <v>84.45</v>
      </c>
      <c r="K25" s="764">
        <f>+SUM(F20:F27)</f>
        <v>5.6703000000000001</v>
      </c>
      <c r="L25" s="1"/>
      <c r="M25" s="1"/>
      <c r="N25" s="730"/>
      <c r="O25" s="1"/>
      <c r="P25" s="729"/>
      <c r="Q25" s="762" t="s">
        <v>1590</v>
      </c>
      <c r="R25" s="767">
        <f t="shared" ref="R25:R27" si="13">+J25/1000</f>
        <v>8.4449999999999997E-2</v>
      </c>
      <c r="S25" s="764">
        <f t="shared" ref="S25:S27" si="14">+K25*1000/1000</f>
        <v>5.6703000000000001</v>
      </c>
      <c r="T25" s="1"/>
      <c r="U25" s="1"/>
      <c r="V25" s="730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8" t="s">
        <v>1598</v>
      </c>
      <c r="D26" s="657">
        <v>26.9</v>
      </c>
      <c r="E26" s="656">
        <v>0.54</v>
      </c>
      <c r="F26" s="749">
        <v>0.56000000000000005</v>
      </c>
      <c r="G26" s="1"/>
      <c r="H26" s="729"/>
      <c r="I26" s="751" t="s">
        <v>1599</v>
      </c>
      <c r="J26" s="752">
        <f>+SUM(D20:D26)</f>
        <v>84.449999999999989</v>
      </c>
      <c r="K26" s="749">
        <f>+SUM(F20:F26)</f>
        <v>2.7603</v>
      </c>
      <c r="L26" s="1"/>
      <c r="M26" s="1"/>
      <c r="N26" s="730"/>
      <c r="O26" s="1"/>
      <c r="P26" s="729"/>
      <c r="Q26" s="751" t="s">
        <v>1599</v>
      </c>
      <c r="R26" s="752">
        <f t="shared" si="13"/>
        <v>8.4449999999999983E-2</v>
      </c>
      <c r="S26" s="749">
        <f t="shared" si="14"/>
        <v>2.7603</v>
      </c>
      <c r="T26" s="1"/>
      <c r="U26" s="1"/>
      <c r="V26" s="730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4" t="s">
        <v>1600</v>
      </c>
      <c r="D27" s="755">
        <v>64.400000000000006</v>
      </c>
      <c r="E27" s="773">
        <f>+SUMPRODUCT(D25:D26,E25:E26)</f>
        <v>46.99799999999999</v>
      </c>
      <c r="F27" s="757">
        <v>2.91</v>
      </c>
      <c r="G27" s="1"/>
      <c r="H27" s="729"/>
      <c r="I27" s="774" t="s">
        <v>1601</v>
      </c>
      <c r="J27" s="775">
        <f>+D27</f>
        <v>64.400000000000006</v>
      </c>
      <c r="K27" s="757">
        <f>+F27</f>
        <v>2.91</v>
      </c>
      <c r="L27" s="1"/>
      <c r="M27" s="1"/>
      <c r="N27" s="730"/>
      <c r="O27" s="1"/>
      <c r="P27" s="729"/>
      <c r="Q27" s="774" t="s">
        <v>1601</v>
      </c>
      <c r="R27" s="775">
        <f t="shared" si="13"/>
        <v>6.4399999999999999E-2</v>
      </c>
      <c r="S27" s="757">
        <f t="shared" si="14"/>
        <v>2.91</v>
      </c>
      <c r="T27" s="1"/>
      <c r="U27" s="1"/>
      <c r="V27" s="730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9"/>
      <c r="I28" s="1"/>
      <c r="J28" s="1"/>
      <c r="K28" s="1"/>
      <c r="L28" s="1"/>
      <c r="M28" s="1"/>
      <c r="N28" s="730"/>
      <c r="O28" s="1"/>
      <c r="P28" s="729"/>
      <c r="Q28" s="1"/>
      <c r="R28" s="1"/>
      <c r="S28" s="1"/>
      <c r="T28" s="1"/>
      <c r="U28" s="1"/>
      <c r="V28" s="730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6"/>
      <c r="I29" s="777"/>
      <c r="J29" s="777"/>
      <c r="K29" s="777"/>
      <c r="L29" s="777"/>
      <c r="M29" s="777"/>
      <c r="N29" s="778"/>
      <c r="O29" s="1"/>
      <c r="P29" s="776"/>
      <c r="Q29" s="777"/>
      <c r="R29" s="777"/>
      <c r="S29" s="777"/>
      <c r="T29" s="777"/>
      <c r="U29" s="777"/>
      <c r="V29" s="77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9" t="s">
        <v>1584</v>
      </c>
      <c r="D51" s="780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8" t="s">
        <v>1485</v>
      </c>
      <c r="D52" s="781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8" t="s">
        <v>1486</v>
      </c>
      <c r="D53" s="781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8" t="s">
        <v>1487</v>
      </c>
      <c r="D54" s="781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4" t="s">
        <v>1585</v>
      </c>
      <c r="D55" s="760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1" t="s">
        <v>1603</v>
      </c>
      <c r="J5" s="827"/>
      <c r="K5" s="827"/>
      <c r="L5" s="827"/>
      <c r="M5" s="827"/>
      <c r="N5" s="827"/>
      <c r="O5" s="827"/>
      <c r="P5" s="827"/>
      <c r="Q5" s="827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2"/>
      <c r="J6" s="782">
        <v>2014</v>
      </c>
      <c r="K6" s="782">
        <v>2015</v>
      </c>
      <c r="L6" s="782">
        <v>2016</v>
      </c>
      <c r="M6" s="782">
        <v>2017</v>
      </c>
      <c r="N6" s="782">
        <v>2018</v>
      </c>
      <c r="O6" s="782">
        <v>2019</v>
      </c>
      <c r="P6" s="782">
        <v>2020</v>
      </c>
      <c r="Q6" s="782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3" t="s">
        <v>1604</v>
      </c>
      <c r="J7" s="103">
        <v>1972</v>
      </c>
      <c r="K7" s="103">
        <v>2084</v>
      </c>
      <c r="L7" s="103">
        <v>1849</v>
      </c>
      <c r="M7" s="783">
        <v>1598</v>
      </c>
      <c r="N7" s="783">
        <v>1659</v>
      </c>
      <c r="O7" s="783">
        <v>1727</v>
      </c>
      <c r="P7" s="783">
        <v>1893</v>
      </c>
      <c r="Q7" s="783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4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5" t="s">
        <v>1611</v>
      </c>
      <c r="J16" s="40" t="s">
        <v>1101</v>
      </c>
      <c r="K16" s="786">
        <v>0.29699999999999999</v>
      </c>
      <c r="L16" s="40" t="s">
        <v>1101</v>
      </c>
      <c r="M16" s="40" t="s">
        <v>1101</v>
      </c>
      <c r="N16" s="787">
        <v>0.3</v>
      </c>
      <c r="O16" s="787">
        <v>0.27</v>
      </c>
      <c r="P16" s="787">
        <v>0.28999999999999998</v>
      </c>
      <c r="Q16" s="787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8" t="s">
        <v>1613</v>
      </c>
      <c r="J18" s="49" t="str">
        <f t="shared" ref="J18:Q18" si="2">+IF(J16="-","-",J16*J13)</f>
        <v>-</v>
      </c>
      <c r="K18" s="789">
        <f t="shared" si="2"/>
        <v>548.85599999999999</v>
      </c>
      <c r="L18" s="789" t="str">
        <f t="shared" si="2"/>
        <v>-</v>
      </c>
      <c r="M18" s="789" t="str">
        <f t="shared" si="2"/>
        <v>-</v>
      </c>
      <c r="N18" s="789">
        <f t="shared" si="2"/>
        <v>518.1</v>
      </c>
      <c r="O18" s="789">
        <f t="shared" si="2"/>
        <v>511.11</v>
      </c>
      <c r="P18" s="789">
        <f t="shared" si="2"/>
        <v>513.41599999999994</v>
      </c>
      <c r="Q18" s="789">
        <f t="shared" si="2"/>
        <v>560.42000000000007</v>
      </c>
    </row>
    <row r="20" spans="2:17" x14ac:dyDescent="0.25">
      <c r="I20" s="790" t="s">
        <v>1614</v>
      </c>
    </row>
    <row r="21" spans="2:17" ht="15.75" customHeight="1" x14ac:dyDescent="0.25">
      <c r="C21" s="12" t="s">
        <v>1333</v>
      </c>
      <c r="D21" s="343">
        <v>6117863200</v>
      </c>
      <c r="E21" s="12" t="s">
        <v>1396</v>
      </c>
      <c r="I21" s="112" t="s">
        <v>1615</v>
      </c>
      <c r="J21" s="791">
        <f t="shared" ref="J21:Q21" si="3">-SUM(J8:J11)/J12</f>
        <v>1.4609053497942386</v>
      </c>
      <c r="K21" s="791">
        <f t="shared" si="3"/>
        <v>5.9760956175298807E-2</v>
      </c>
      <c r="L21" s="791">
        <f t="shared" si="3"/>
        <v>-6.8085106382978725E-2</v>
      </c>
      <c r="M21" s="791">
        <f t="shared" si="3"/>
        <v>1.2606837606837606</v>
      </c>
      <c r="N21" s="791">
        <f t="shared" si="3"/>
        <v>1.2845188284518829</v>
      </c>
      <c r="O21" s="791">
        <f t="shared" si="3"/>
        <v>1.6859504132231404</v>
      </c>
      <c r="P21" s="791">
        <f t="shared" si="3"/>
        <v>0.48050847457627122</v>
      </c>
      <c r="Q21" s="791">
        <f t="shared" si="3"/>
        <v>2.002164502164502</v>
      </c>
    </row>
    <row r="22" spans="2:17" ht="15.75" customHeight="1" x14ac:dyDescent="0.25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1620</v>
      </c>
      <c r="J25" s="792">
        <f t="shared" ref="J25:Q25" si="7">-J11/J12</f>
        <v>0</v>
      </c>
      <c r="K25" s="792">
        <f t="shared" si="7"/>
        <v>0</v>
      </c>
      <c r="L25" s="792">
        <f t="shared" si="7"/>
        <v>0</v>
      </c>
      <c r="M25" s="792">
        <f t="shared" si="7"/>
        <v>0.18803418803418803</v>
      </c>
      <c r="N25" s="792">
        <f t="shared" si="7"/>
        <v>0.2384937238493724</v>
      </c>
      <c r="O25" s="792">
        <f t="shared" si="7"/>
        <v>0.27685950413223143</v>
      </c>
      <c r="P25" s="792">
        <f t="shared" si="7"/>
        <v>0.12245762711864407</v>
      </c>
      <c r="Q25" s="792">
        <f t="shared" si="7"/>
        <v>-1.5151515151515152E-2</v>
      </c>
    </row>
    <row r="26" spans="2:17" ht="15.75" customHeight="1" x14ac:dyDescent="0.25"/>
    <row r="27" spans="2:17" ht="15.75" customHeight="1" x14ac:dyDescent="0.25">
      <c r="I27" s="782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1622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1625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1" t="s">
        <v>1626</v>
      </c>
      <c r="J44" s="827"/>
      <c r="K44" s="827"/>
      <c r="L44" s="827"/>
      <c r="M44" s="827"/>
      <c r="N44" s="827"/>
      <c r="O44" s="827"/>
      <c r="P44" s="827"/>
      <c r="Q44" s="99"/>
    </row>
    <row r="45" spans="9:17" ht="15.75" customHeight="1" x14ac:dyDescent="0.25">
      <c r="I45" s="118"/>
      <c r="J45" s="872" t="s">
        <v>1627</v>
      </c>
      <c r="K45" s="827"/>
      <c r="L45" s="872" t="s">
        <v>1628</v>
      </c>
      <c r="M45" s="825"/>
      <c r="N45" s="793"/>
      <c r="O45" s="49" t="s">
        <v>1629</v>
      </c>
      <c r="P45" s="794" t="s">
        <v>1628</v>
      </c>
    </row>
    <row r="46" spans="9:17" ht="15.75" customHeight="1" x14ac:dyDescent="0.25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5" t="s">
        <v>1630</v>
      </c>
      <c r="O46" s="295">
        <f t="shared" ref="O46:O51" si="10">+J46/$J$53</f>
        <v>0.59700694815606625</v>
      </c>
      <c r="P46" s="796">
        <f>+L46/$L$53</f>
        <v>0.82698632788465398</v>
      </c>
    </row>
    <row r="47" spans="9:17" ht="15.75" customHeight="1" x14ac:dyDescent="0.25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5" t="s">
        <v>1266</v>
      </c>
      <c r="O47" s="295">
        <f t="shared" si="10"/>
        <v>0.13575628006413681</v>
      </c>
      <c r="P47" s="796" t="s">
        <v>1101</v>
      </c>
    </row>
    <row r="48" spans="9:17" ht="15.75" customHeight="1" x14ac:dyDescent="0.25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5" t="s">
        <v>1224</v>
      </c>
      <c r="O48" s="295">
        <f t="shared" si="10"/>
        <v>0.15606627471940138</v>
      </c>
      <c r="P48" s="796">
        <f t="shared" ref="P48:P52" si="11">+L48/$L$53</f>
        <v>0.13090551720085761</v>
      </c>
    </row>
    <row r="49" spans="9:16" ht="15.75" customHeight="1" x14ac:dyDescent="0.25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5" t="s">
        <v>1249</v>
      </c>
      <c r="O49" s="295">
        <f t="shared" si="10"/>
        <v>6.0395510422234101E-2</v>
      </c>
      <c r="P49" s="796">
        <f t="shared" si="11"/>
        <v>1.6525532506722097E-2</v>
      </c>
    </row>
    <row r="50" spans="9:16" ht="15.75" customHeight="1" x14ac:dyDescent="0.25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5" t="s">
        <v>1632</v>
      </c>
      <c r="O50" s="295">
        <f t="shared" si="10"/>
        <v>4.4895777659005882E-2</v>
      </c>
      <c r="P50" s="796">
        <f t="shared" si="11"/>
        <v>1.2642786369499321E-2</v>
      </c>
    </row>
    <row r="51" spans="9:16" ht="15.75" customHeight="1" x14ac:dyDescent="0.25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5" t="s">
        <v>1258</v>
      </c>
      <c r="O51" s="295">
        <f t="shared" si="10"/>
        <v>5.8792089791555322E-3</v>
      </c>
      <c r="P51" s="796">
        <f t="shared" si="11"/>
        <v>7.4979673622641192E-3</v>
      </c>
    </row>
    <row r="52" spans="9:16" ht="15.75" customHeight="1" x14ac:dyDescent="0.25">
      <c r="I52" s="12" t="s">
        <v>1633</v>
      </c>
      <c r="J52" s="49" t="s">
        <v>1101</v>
      </c>
      <c r="K52" s="49"/>
      <c r="L52" s="789">
        <f>+'5. Data'!AF102</f>
        <v>10.111980967983444</v>
      </c>
      <c r="M52" s="794" t="s">
        <v>1631</v>
      </c>
      <c r="N52" s="793" t="s">
        <v>1633</v>
      </c>
      <c r="O52" s="797" t="s">
        <v>1101</v>
      </c>
      <c r="P52" s="798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1" t="s">
        <v>1634</v>
      </c>
      <c r="J57" s="827"/>
      <c r="K57" s="827"/>
      <c r="L57" s="827"/>
      <c r="M57" s="827"/>
      <c r="N57" s="827"/>
      <c r="O57" s="827"/>
      <c r="P57" s="827"/>
    </row>
    <row r="58" spans="9:16" ht="15.75" customHeight="1" x14ac:dyDescent="0.25">
      <c r="J58" s="799" t="s">
        <v>1635</v>
      </c>
      <c r="K58" s="799" t="s">
        <v>1636</v>
      </c>
      <c r="L58" s="799" t="s">
        <v>1637</v>
      </c>
      <c r="M58" s="800" t="s">
        <v>1635</v>
      </c>
      <c r="N58" s="799" t="s">
        <v>1636</v>
      </c>
      <c r="O58" s="801" t="s">
        <v>1637</v>
      </c>
    </row>
    <row r="59" spans="9:16" ht="15.75" customHeight="1" x14ac:dyDescent="0.25">
      <c r="I59" s="12" t="s">
        <v>1630</v>
      </c>
      <c r="J59" s="214">
        <v>2234</v>
      </c>
      <c r="K59" s="214">
        <v>322</v>
      </c>
      <c r="L59" s="214">
        <v>16</v>
      </c>
      <c r="M59" s="802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1266</v>
      </c>
      <c r="J60" s="214">
        <v>508</v>
      </c>
      <c r="K60" s="214">
        <v>223</v>
      </c>
      <c r="L60" s="214">
        <v>229</v>
      </c>
      <c r="M60" s="802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1224</v>
      </c>
      <c r="J61" s="214">
        <v>584</v>
      </c>
      <c r="K61" s="214">
        <v>22</v>
      </c>
      <c r="L61" s="214">
        <v>22</v>
      </c>
      <c r="M61" s="802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1249</v>
      </c>
      <c r="J62" s="214">
        <v>226</v>
      </c>
      <c r="K62" s="214">
        <v>115</v>
      </c>
      <c r="L62" s="214">
        <v>73</v>
      </c>
      <c r="M62" s="802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1632</v>
      </c>
      <c r="J63" s="214">
        <v>168</v>
      </c>
      <c r="K63" s="214">
        <v>85</v>
      </c>
      <c r="L63" s="214">
        <v>56</v>
      </c>
      <c r="M63" s="802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1258</v>
      </c>
      <c r="J64" s="214">
        <v>22</v>
      </c>
      <c r="K64" s="214">
        <v>0</v>
      </c>
      <c r="L64" s="214">
        <v>0</v>
      </c>
      <c r="M64" s="802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1633</v>
      </c>
      <c r="J65" s="214" t="s">
        <v>1101</v>
      </c>
      <c r="K65" s="214" t="s">
        <v>1101</v>
      </c>
      <c r="L65" s="214" t="s">
        <v>1101</v>
      </c>
      <c r="M65" s="802"/>
      <c r="N65" s="228"/>
      <c r="O65" s="363"/>
    </row>
    <row r="66" spans="9:17" ht="15.75" customHeight="1" x14ac:dyDescent="0.25">
      <c r="I66" s="12" t="s">
        <v>1638</v>
      </c>
      <c r="J66" s="214">
        <v>17</v>
      </c>
      <c r="K66" s="214">
        <v>8</v>
      </c>
      <c r="L66" s="214">
        <v>7</v>
      </c>
      <c r="M66" s="802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1639</v>
      </c>
      <c r="J67" s="214">
        <v>17</v>
      </c>
      <c r="K67" s="214">
        <v>7</v>
      </c>
      <c r="L67" s="214">
        <v>5</v>
      </c>
      <c r="M67" s="802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1640</v>
      </c>
      <c r="J68" s="214">
        <v>7</v>
      </c>
      <c r="K68" s="214">
        <v>9</v>
      </c>
      <c r="L68" s="214">
        <v>2</v>
      </c>
      <c r="M68" s="802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3">
        <f t="shared" ref="M69:O69" si="22">+J69/J$69</f>
        <v>1</v>
      </c>
      <c r="N69" s="792">
        <f t="shared" si="22"/>
        <v>1</v>
      </c>
      <c r="O69" s="804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1622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5">
        <v>2021</v>
      </c>
    </row>
    <row r="77" spans="9:17" ht="15.75" customHeight="1" x14ac:dyDescent="0.25">
      <c r="I77" s="12" t="s">
        <v>1635</v>
      </c>
      <c r="J77" s="12">
        <f>+J69</f>
        <v>3783</v>
      </c>
      <c r="K77" s="12">
        <v>2949</v>
      </c>
      <c r="L77" s="12">
        <v>3164</v>
      </c>
      <c r="M77" s="802">
        <v>1</v>
      </c>
      <c r="N77" s="228">
        <v>1</v>
      </c>
      <c r="O77" s="363">
        <v>1</v>
      </c>
    </row>
    <row r="78" spans="9:17" ht="15.75" customHeight="1" x14ac:dyDescent="0.25">
      <c r="I78" s="12" t="s">
        <v>1636</v>
      </c>
      <c r="J78" s="12">
        <f>+K69</f>
        <v>791</v>
      </c>
      <c r="K78" s="12">
        <v>632</v>
      </c>
      <c r="L78" s="12">
        <v>689</v>
      </c>
      <c r="M78" s="802">
        <f t="shared" ref="M78:O78" si="23">+J78/J77</f>
        <v>0.2090933121860957</v>
      </c>
      <c r="N78" s="802">
        <f t="shared" si="23"/>
        <v>0.21430993557138012</v>
      </c>
      <c r="O78" s="802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1637</v>
      </c>
      <c r="J79" s="12">
        <f>+L69</f>
        <v>410</v>
      </c>
      <c r="K79" s="12">
        <v>450</v>
      </c>
      <c r="L79" s="12">
        <v>640</v>
      </c>
      <c r="M79" s="803">
        <f t="shared" ref="M79:O79" si="25">+J79/J77</f>
        <v>0.10837959291567539</v>
      </c>
      <c r="N79" s="803">
        <f t="shared" si="25"/>
        <v>0.1525940996948118</v>
      </c>
      <c r="O79" s="803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2022-12-07T04:15:24Z</dcterms:modified>
</cp:coreProperties>
</file>