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1st November 2019 - Model Risk Monitoring\MRM Platform\Materiality\Generic\"/>
    </mc:Choice>
  </mc:AlternateContent>
  <bookViews>
    <workbookView xWindow="0" yWindow="0" windowWidth="23040" windowHeight="9384"/>
  </bookViews>
  <sheets>
    <sheet name="To use the document" sheetId="1" r:id="rId1"/>
    <sheet name="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3" i="2" s="1"/>
  <c r="H3" i="2" s="1"/>
  <c r="D4" i="2"/>
  <c r="F4" i="2" s="1"/>
  <c r="H4" i="2" s="1"/>
  <c r="D5" i="2"/>
  <c r="F5" i="2" s="1"/>
  <c r="D6" i="2"/>
  <c r="F6" i="2" s="1"/>
  <c r="H6" i="2" s="1"/>
  <c r="D7" i="2"/>
  <c r="F7" i="2" s="1"/>
  <c r="H7" i="2" s="1"/>
  <c r="D8" i="2"/>
  <c r="F8" i="2" s="1"/>
  <c r="D9" i="2"/>
  <c r="F9" i="2" s="1"/>
  <c r="D10" i="2"/>
  <c r="F10" i="2" s="1"/>
  <c r="H10" i="2" s="1"/>
  <c r="I8" i="2" s="1"/>
  <c r="D11" i="2"/>
  <c r="F11" i="2" s="1"/>
  <c r="H11" i="2" s="1"/>
  <c r="D12" i="2"/>
  <c r="F12" i="2" s="1"/>
  <c r="H12" i="2" s="1"/>
  <c r="D2" i="2"/>
  <c r="F2" i="2" s="1"/>
  <c r="I12" i="2" l="1"/>
  <c r="I6" i="2"/>
  <c r="I7" i="2"/>
  <c r="I4" i="2"/>
  <c r="I2" i="2"/>
  <c r="I5" i="2"/>
  <c r="I11" i="2"/>
  <c r="I3" i="2"/>
  <c r="I10" i="2"/>
  <c r="I9" i="2"/>
  <c r="G9" i="2"/>
  <c r="H9" i="2"/>
  <c r="G8" i="2"/>
  <c r="H2" i="2"/>
  <c r="G10" i="2"/>
  <c r="G3" i="2"/>
  <c r="G11" i="2"/>
  <c r="G2" i="2"/>
  <c r="G6" i="2"/>
  <c r="G7" i="2"/>
  <c r="H5" i="2"/>
  <c r="G5" i="2"/>
  <c r="H8" i="2"/>
  <c r="G12" i="2"/>
  <c r="G4" i="2"/>
  <c r="A26" i="2" l="1"/>
  <c r="A25" i="2"/>
  <c r="A23" i="2"/>
  <c r="A17" i="2"/>
  <c r="B17" i="2"/>
  <c r="B25" i="2"/>
  <c r="B18" i="2"/>
  <c r="B26" i="2"/>
  <c r="B19" i="2"/>
  <c r="B16" i="2"/>
  <c r="B21" i="2"/>
  <c r="B20" i="2"/>
  <c r="B23" i="2"/>
  <c r="B22" i="2"/>
  <c r="B24" i="2"/>
  <c r="A24" i="2"/>
  <c r="A18" i="2"/>
  <c r="A19" i="2"/>
  <c r="A21" i="2"/>
  <c r="A20" i="2"/>
  <c r="A22" i="2"/>
  <c r="A16" i="2"/>
</calcChain>
</file>

<file path=xl/sharedStrings.xml><?xml version="1.0" encoding="utf-8"?>
<sst xmlns="http://schemas.openxmlformats.org/spreadsheetml/2006/main" count="28" uniqueCount="27">
  <si>
    <t xml:space="preserve"> Volume </t>
  </si>
  <si>
    <t>% Default</t>
  </si>
  <si>
    <t>Defaults</t>
  </si>
  <si>
    <t xml:space="preserve"> Avg. Balance </t>
  </si>
  <si>
    <t xml:space="preserve"> Exposure Risk </t>
  </si>
  <si>
    <t>Exposure Factor</t>
  </si>
  <si>
    <t>% Technical capital</t>
  </si>
  <si>
    <t>Technical capital</t>
  </si>
  <si>
    <t>Materiality Order</t>
  </si>
  <si>
    <t>To calculate materiality</t>
  </si>
  <si>
    <t>2. Add the Volume, % Default and Average Balance for all the models.</t>
  </si>
  <si>
    <t>1. Add all the requisite models to the list.</t>
  </si>
  <si>
    <t>3. Add the overall Technical capital value of the bank.</t>
  </si>
  <si>
    <t>4. The rest of the values will be automatically calculated.</t>
  </si>
  <si>
    <t>5. The sheet has been set up to automatically sort the models on the basis of the % technical capital. The order and the materiality can be changed as per requirement.</t>
  </si>
  <si>
    <t>Model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</si>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</sst>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%"/>
    <numFmt numFmtId="171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3" fontId="3" fillId="0" borderId="1" xfId="0" applyNumberFormat="1" applyFont="1" applyBorder="1" applyAlignment="1">
      <alignment horizontal="center" vertical="center" readingOrder="1"/>
    </xf>
    <xf numFmtId="10" fontId="3" fillId="0" borderId="1" xfId="0" applyNumberFormat="1" applyFont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171" fontId="3" fillId="0" borderId="1" xfId="2" applyNumberFormat="1" applyFont="1" applyBorder="1" applyAlignment="1">
      <alignment horizontal="center" vertical="center" readingOrder="1"/>
    </xf>
    <xf numFmtId="10" fontId="3" fillId="0" borderId="3" xfId="0" applyNumberFormat="1" applyFont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7" fillId="0" borderId="6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0" fontId="8" fillId="0" borderId="0" xfId="0" applyFont="1" applyFill="1" applyBorder="1"/>
    <xf numFmtId="0" fontId="4" fillId="0" borderId="0" xfId="0" applyFont="1" applyFill="1" applyBorder="1" applyAlignment="1">
      <alignment horizontal="center" vertical="center" wrapText="1" readingOrder="1"/>
    </xf>
    <xf numFmtId="3" fontId="5" fillId="0" borderId="0" xfId="0" applyNumberFormat="1" applyFont="1" applyFill="1" applyBorder="1" applyAlignment="1">
      <alignment horizontal="center" vertical="center" wrapText="1" readingOrder="1"/>
    </xf>
    <xf numFmtId="10" fontId="5" fillId="0" borderId="0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3" fontId="8" fillId="0" borderId="0" xfId="0" applyNumberFormat="1" applyFont="1" applyFill="1" applyBorder="1"/>
    <xf numFmtId="164" fontId="8" fillId="0" borderId="0" xfId="1" applyNumberFormat="1" applyFont="1" applyFill="1" applyBorder="1"/>
    <xf numFmtId="0" fontId="5" fillId="0" borderId="0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readingOrder="1"/>
    </xf>
    <xf numFmtId="0" fontId="6" fillId="2" borderId="0" xfId="0" applyFont="1" applyFill="1" applyBorder="1" applyAlignment="1">
      <alignment horizontal="center" vertical="center" readingOrder="1"/>
    </xf>
    <xf numFmtId="0" fontId="9" fillId="0" borderId="0" xfId="0" applyFont="1" applyFill="1" applyBorder="1" applyAlignment="1"/>
    <xf numFmtId="0" fontId="6" fillId="0" borderId="0" xfId="0" applyFont="1" applyFill="1" applyBorder="1" applyAlignment="1">
      <alignment vertical="center" readingOrder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tabSelected="1" workbookViewId="0">
      <selection activeCell="C25" sqref="C25"/>
    </sheetView>
  </sheetViews>
  <sheetFormatPr defaultColWidth="16.21875" defaultRowHeight="14.4" x14ac:dyDescent="0.3"/>
  <cols>
    <col min="1" max="16384" width="16.21875" style="17"/>
  </cols>
  <sheetData>
    <row r="1" spans="1:15" x14ac:dyDescent="0.3">
      <c r="A1" s="21" t="s">
        <v>9</v>
      </c>
      <c r="B1" s="22"/>
      <c r="C1" s="22"/>
      <c r="D1" s="22"/>
      <c r="E1" s="22"/>
      <c r="F1" s="22"/>
      <c r="G1" s="22"/>
      <c r="H1" s="24"/>
      <c r="I1" s="24"/>
      <c r="J1" s="13"/>
      <c r="K1" s="13"/>
      <c r="L1" s="13"/>
      <c r="M1" s="13"/>
      <c r="N1" s="13"/>
      <c r="O1" s="13"/>
    </row>
    <row r="2" spans="1:15" x14ac:dyDescent="0.3">
      <c r="A2" s="23" t="s">
        <v>11</v>
      </c>
      <c r="B2" s="23"/>
      <c r="C2" s="23"/>
      <c r="D2" s="23"/>
      <c r="E2" s="23"/>
      <c r="F2" s="23"/>
      <c r="G2" s="23"/>
      <c r="H2" s="23"/>
      <c r="I2" s="23"/>
      <c r="J2" s="13"/>
      <c r="K2" s="13"/>
      <c r="L2" s="13"/>
      <c r="M2" s="13"/>
      <c r="N2" s="13"/>
      <c r="O2" s="13"/>
    </row>
    <row r="3" spans="1:15" x14ac:dyDescent="0.3">
      <c r="A3" s="23" t="s">
        <v>10</v>
      </c>
      <c r="B3" s="23"/>
      <c r="C3" s="23"/>
      <c r="D3" s="23"/>
      <c r="E3" s="23"/>
      <c r="F3" s="23"/>
      <c r="G3" s="23"/>
      <c r="H3" s="23"/>
      <c r="I3" s="23"/>
      <c r="J3" s="13"/>
      <c r="K3" s="13"/>
      <c r="L3" s="13"/>
      <c r="M3" s="13"/>
      <c r="N3" s="13"/>
      <c r="O3" s="13"/>
    </row>
    <row r="4" spans="1:15" x14ac:dyDescent="0.3">
      <c r="A4" s="23" t="s">
        <v>12</v>
      </c>
      <c r="B4" s="23"/>
      <c r="C4" s="23"/>
      <c r="D4" s="23"/>
      <c r="E4" s="23"/>
      <c r="F4" s="23"/>
      <c r="G4" s="23"/>
      <c r="H4" s="23"/>
      <c r="I4" s="23"/>
      <c r="J4" s="13"/>
      <c r="K4" s="13"/>
      <c r="L4" s="13"/>
      <c r="M4" s="13"/>
      <c r="N4" s="13"/>
      <c r="O4" s="13"/>
    </row>
    <row r="5" spans="1:15" x14ac:dyDescent="0.3">
      <c r="A5" s="23" t="s">
        <v>13</v>
      </c>
      <c r="B5" s="23"/>
      <c r="C5" s="23"/>
      <c r="D5" s="23"/>
      <c r="E5" s="23"/>
      <c r="F5" s="23"/>
      <c r="G5" s="23"/>
      <c r="H5" s="23"/>
      <c r="I5" s="23"/>
      <c r="J5" s="13"/>
      <c r="K5" s="18"/>
      <c r="L5" s="13"/>
      <c r="M5" s="13"/>
      <c r="N5" s="13"/>
      <c r="O5" s="13"/>
    </row>
    <row r="6" spans="1:15" x14ac:dyDescent="0.3">
      <c r="A6" s="23" t="s">
        <v>14</v>
      </c>
      <c r="B6" s="23"/>
      <c r="C6" s="23"/>
      <c r="D6" s="23"/>
      <c r="E6" s="23"/>
      <c r="F6" s="23"/>
      <c r="G6" s="23"/>
      <c r="H6" s="23"/>
      <c r="I6" s="23"/>
      <c r="J6" s="13"/>
      <c r="K6" s="19"/>
      <c r="L6" s="13"/>
      <c r="M6" s="13"/>
      <c r="N6" s="13"/>
      <c r="O6" s="13"/>
    </row>
    <row r="7" spans="1:15" x14ac:dyDescent="0.3">
      <c r="A7" s="13"/>
      <c r="B7" s="14"/>
      <c r="C7" s="15"/>
      <c r="D7" s="16"/>
      <c r="E7" s="15"/>
      <c r="F7" s="15"/>
      <c r="G7" s="15"/>
      <c r="H7" s="16"/>
      <c r="I7" s="16"/>
      <c r="J7" s="13"/>
      <c r="K7" s="19"/>
      <c r="L7" s="13"/>
      <c r="M7" s="13"/>
      <c r="N7" s="13"/>
      <c r="O7" s="13"/>
    </row>
    <row r="8" spans="1:15" x14ac:dyDescent="0.3">
      <c r="A8" s="13"/>
      <c r="B8" s="14"/>
      <c r="C8" s="15"/>
      <c r="D8" s="16"/>
      <c r="E8" s="15"/>
      <c r="F8" s="15"/>
      <c r="G8" s="15"/>
      <c r="H8" s="16"/>
      <c r="I8" s="16"/>
      <c r="J8" s="13"/>
      <c r="K8" s="19"/>
      <c r="L8" s="13"/>
      <c r="M8" s="13"/>
      <c r="N8" s="13"/>
      <c r="O8" s="13"/>
    </row>
    <row r="9" spans="1:15" x14ac:dyDescent="0.3">
      <c r="A9" s="13"/>
      <c r="B9" s="14"/>
      <c r="C9" s="15"/>
      <c r="D9" s="16"/>
      <c r="E9" s="20"/>
      <c r="F9" s="15"/>
      <c r="G9" s="15"/>
      <c r="H9" s="16"/>
      <c r="I9" s="16"/>
      <c r="J9" s="13"/>
      <c r="K9" s="19"/>
      <c r="L9" s="13"/>
      <c r="M9" s="13"/>
      <c r="N9" s="13"/>
      <c r="O9" s="13"/>
    </row>
    <row r="10" spans="1:15" x14ac:dyDescent="0.3">
      <c r="A10" s="13"/>
      <c r="B10" s="14"/>
      <c r="C10" s="15"/>
      <c r="D10" s="16"/>
      <c r="E10" s="15"/>
      <c r="F10" s="15"/>
      <c r="G10" s="15"/>
      <c r="H10" s="16"/>
      <c r="I10" s="16"/>
      <c r="J10" s="13"/>
      <c r="K10" s="19"/>
      <c r="L10" s="13"/>
      <c r="M10" s="13"/>
      <c r="N10" s="13"/>
      <c r="O10" s="13"/>
    </row>
    <row r="11" spans="1:15" x14ac:dyDescent="0.3">
      <c r="A11" s="13"/>
      <c r="B11" s="14"/>
      <c r="C11" s="15"/>
      <c r="D11" s="16"/>
      <c r="E11" s="15"/>
      <c r="F11" s="15"/>
      <c r="G11" s="15"/>
      <c r="H11" s="16"/>
      <c r="I11" s="16"/>
      <c r="J11" s="13"/>
      <c r="K11" s="19"/>
      <c r="L11" s="13"/>
      <c r="M11" s="13"/>
      <c r="N11" s="13"/>
      <c r="O11" s="13"/>
    </row>
    <row r="12" spans="1:15" x14ac:dyDescent="0.3">
      <c r="A12" s="13"/>
      <c r="B12" s="14"/>
      <c r="C12" s="15"/>
      <c r="D12" s="16"/>
      <c r="E12" s="15"/>
      <c r="F12" s="15"/>
      <c r="G12" s="15"/>
      <c r="H12" s="16"/>
      <c r="I12" s="16"/>
      <c r="J12" s="13"/>
      <c r="K12" s="19"/>
      <c r="L12" s="13"/>
      <c r="M12" s="13"/>
      <c r="N12" s="13"/>
      <c r="O12" s="13"/>
    </row>
    <row r="13" spans="1:15" x14ac:dyDescent="0.3">
      <c r="A13" s="13"/>
      <c r="B13" s="14"/>
      <c r="C13" s="15"/>
      <c r="D13" s="16"/>
      <c r="E13" s="20"/>
      <c r="F13" s="15"/>
      <c r="G13" s="15"/>
      <c r="H13" s="16"/>
      <c r="I13" s="16"/>
      <c r="J13" s="13"/>
      <c r="K13" s="19"/>
      <c r="L13" s="13"/>
      <c r="M13" s="13"/>
      <c r="N13" s="13"/>
      <c r="O13" s="13"/>
    </row>
    <row r="14" spans="1:15" x14ac:dyDescent="0.3">
      <c r="A14" s="13"/>
      <c r="B14" s="14"/>
      <c r="C14" s="15"/>
      <c r="D14" s="16"/>
      <c r="E14" s="20"/>
      <c r="F14" s="15"/>
      <c r="G14" s="15"/>
      <c r="H14" s="16"/>
      <c r="I14" s="16"/>
      <c r="J14" s="13"/>
      <c r="K14" s="19"/>
      <c r="L14" s="13"/>
      <c r="M14" s="13"/>
      <c r="N14" s="13"/>
      <c r="O14" s="13"/>
    </row>
    <row r="15" spans="1:15" x14ac:dyDescent="0.3">
      <c r="A15" s="13"/>
      <c r="B15" s="14"/>
      <c r="C15" s="15"/>
      <c r="D15" s="16"/>
      <c r="E15" s="15"/>
      <c r="F15" s="15"/>
      <c r="G15" s="15"/>
      <c r="H15" s="16"/>
      <c r="I15" s="16"/>
      <c r="J15" s="13"/>
      <c r="K15" s="19"/>
      <c r="L15" s="13"/>
      <c r="M15" s="13"/>
      <c r="N15" s="13"/>
      <c r="O15" s="13"/>
    </row>
    <row r="16" spans="1:15" x14ac:dyDescent="0.3">
      <c r="A16" s="13"/>
      <c r="B16" s="14"/>
      <c r="C16" s="15"/>
      <c r="D16" s="16"/>
      <c r="E16" s="15"/>
      <c r="F16" s="15"/>
      <c r="G16" s="15"/>
      <c r="H16" s="16"/>
      <c r="I16" s="16"/>
      <c r="J16" s="13"/>
      <c r="K16" s="19"/>
      <c r="L16" s="13"/>
      <c r="M16" s="13"/>
      <c r="N16" s="13"/>
      <c r="O16" s="13"/>
    </row>
    <row r="17" spans="1:15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3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3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3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3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3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3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3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3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3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3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3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</sheetData>
  <sortState ref="B25:B29">
    <sortCondition ref="B24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:A12"/>
    </sheetView>
  </sheetViews>
  <sheetFormatPr defaultColWidth="17" defaultRowHeight="14.4" x14ac:dyDescent="0.3"/>
  <sheetData>
    <row r="1" spans="1:11" x14ac:dyDescent="0.3">
      <c r="A1" s="1" t="s">
        <v>15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5" t="s">
        <v>16</v>
      </c>
      <c r="B2" s="3">
        <v>960597</v>
      </c>
      <c r="C2" s="4">
        <v>7.0000000000000001E-3</v>
      </c>
      <c r="D2" s="3">
        <f>B2*C2</f>
        <v>6724.1790000000001</v>
      </c>
      <c r="E2" s="3">
        <v>85360</v>
      </c>
      <c r="F2" s="3">
        <f>D2*E2</f>
        <v>573975919.44000006</v>
      </c>
      <c r="G2" s="4">
        <f>F2/SUM($F$2:$F$12)</f>
        <v>6.8055288607721753E-2</v>
      </c>
      <c r="H2" s="7">
        <f>F2/$K$3</f>
        <v>8.931331644028E-3</v>
      </c>
      <c r="I2" s="9">
        <f>COUNTIF($H$2:$H$12, "&gt;="&amp;$H2)</f>
        <v>7</v>
      </c>
    </row>
    <row r="3" spans="1:11" x14ac:dyDescent="0.3">
      <c r="A3" s="5" t="s">
        <v>17</v>
      </c>
      <c r="B3" s="3">
        <v>120199</v>
      </c>
      <c r="C3" s="4">
        <v>0.13400000000000001</v>
      </c>
      <c r="D3" s="3">
        <f t="shared" ref="D3:D12" si="0">B3*C3</f>
        <v>16106.666000000001</v>
      </c>
      <c r="E3" s="3">
        <v>84002</v>
      </c>
      <c r="F3" s="3">
        <f t="shared" ref="F3:F12" si="1">D3*E3</f>
        <v>1352992157.332</v>
      </c>
      <c r="G3" s="4">
        <f t="shared" ref="G3:G12" si="2">F3/SUM($F$2:$F$12)</f>
        <v>0.16042183762874507</v>
      </c>
      <c r="H3" s="7">
        <f t="shared" ref="H3:H12" si="3">F3/$K$3</f>
        <v>2.1053185786419029E-2</v>
      </c>
      <c r="I3" s="9">
        <f t="shared" ref="I3:I12" si="4">COUNTIF($H$2:$H$12, "&gt;="&amp;$H3)</f>
        <v>2</v>
      </c>
      <c r="J3" s="8" t="s">
        <v>7</v>
      </c>
      <c r="K3" s="6">
        <v>64265435695</v>
      </c>
    </row>
    <row r="4" spans="1:11" x14ac:dyDescent="0.3">
      <c r="A4" s="5" t="s">
        <v>18</v>
      </c>
      <c r="B4" s="3">
        <v>219470</v>
      </c>
      <c r="C4" s="4">
        <v>3.4000000000000002E-2</v>
      </c>
      <c r="D4" s="3">
        <f t="shared" si="0"/>
        <v>7461.9800000000005</v>
      </c>
      <c r="E4" s="3">
        <v>221455</v>
      </c>
      <c r="F4" s="3">
        <f t="shared" si="1"/>
        <v>1652492780.9000001</v>
      </c>
      <c r="G4" s="4">
        <f t="shared" si="2"/>
        <v>0.19593308589678943</v>
      </c>
      <c r="H4" s="7">
        <f t="shared" si="3"/>
        <v>2.5713554464061119E-2</v>
      </c>
      <c r="I4" s="9">
        <f t="shared" si="4"/>
        <v>1</v>
      </c>
    </row>
    <row r="5" spans="1:11" x14ac:dyDescent="0.3">
      <c r="A5" s="5" t="s">
        <v>19</v>
      </c>
      <c r="B5" s="3">
        <v>601426</v>
      </c>
      <c r="C5" s="4">
        <v>2.1000000000000001E-2</v>
      </c>
      <c r="D5" s="3">
        <f t="shared" si="0"/>
        <v>12629.946</v>
      </c>
      <c r="E5" s="3">
        <v>23419</v>
      </c>
      <c r="F5" s="3">
        <f t="shared" si="1"/>
        <v>295780705.37400001</v>
      </c>
      <c r="G5" s="4">
        <f t="shared" si="2"/>
        <v>3.5070184283100915E-2</v>
      </c>
      <c r="H5" s="7">
        <f t="shared" si="3"/>
        <v>4.6024850244190041E-3</v>
      </c>
      <c r="I5" s="9">
        <f t="shared" si="4"/>
        <v>10</v>
      </c>
    </row>
    <row r="6" spans="1:11" x14ac:dyDescent="0.3">
      <c r="A6" s="5" t="s">
        <v>20</v>
      </c>
      <c r="B6" s="3">
        <v>85786</v>
      </c>
      <c r="C6" s="4">
        <v>8.0000000000000002E-3</v>
      </c>
      <c r="D6" s="3">
        <f t="shared" si="0"/>
        <v>686.28800000000001</v>
      </c>
      <c r="E6" s="3">
        <v>766915</v>
      </c>
      <c r="F6" s="3">
        <f t="shared" si="1"/>
        <v>526324561.51999998</v>
      </c>
      <c r="G6" s="4">
        <f t="shared" si="2"/>
        <v>6.2405353120951829E-2</v>
      </c>
      <c r="H6" s="7">
        <f t="shared" si="3"/>
        <v>8.1898544035071286E-3</v>
      </c>
      <c r="I6" s="9">
        <f t="shared" si="4"/>
        <v>8</v>
      </c>
    </row>
    <row r="7" spans="1:11" x14ac:dyDescent="0.3">
      <c r="A7" s="5" t="s">
        <v>21</v>
      </c>
      <c r="B7" s="3">
        <v>27802</v>
      </c>
      <c r="C7" s="4">
        <v>1.4999999999999999E-2</v>
      </c>
      <c r="D7" s="3">
        <f t="shared" si="0"/>
        <v>417.03</v>
      </c>
      <c r="E7" s="3">
        <v>1703750</v>
      </c>
      <c r="F7" s="3">
        <f t="shared" si="1"/>
        <v>710514862.5</v>
      </c>
      <c r="G7" s="4">
        <f t="shared" si="2"/>
        <v>8.4244464601738234E-2</v>
      </c>
      <c r="H7" s="7">
        <f t="shared" si="3"/>
        <v>1.1055940955135853E-2</v>
      </c>
      <c r="I7" s="9">
        <f t="shared" si="4"/>
        <v>4</v>
      </c>
    </row>
    <row r="8" spans="1:11" x14ac:dyDescent="0.3">
      <c r="A8" s="5" t="s">
        <v>22</v>
      </c>
      <c r="B8" s="3">
        <v>21679</v>
      </c>
      <c r="C8" s="4">
        <v>1.0999999999999999E-2</v>
      </c>
      <c r="D8" s="3">
        <f t="shared" si="0"/>
        <v>238.46899999999999</v>
      </c>
      <c r="E8" s="3">
        <v>2075395</v>
      </c>
      <c r="F8" s="3">
        <f t="shared" si="1"/>
        <v>494917370.255</v>
      </c>
      <c r="G8" s="4">
        <f t="shared" si="2"/>
        <v>5.8681459149959328E-2</v>
      </c>
      <c r="H8" s="7">
        <f t="shared" si="3"/>
        <v>7.7011439337912359E-3</v>
      </c>
      <c r="I8" s="9">
        <f t="shared" si="4"/>
        <v>9</v>
      </c>
    </row>
    <row r="9" spans="1:11" x14ac:dyDescent="0.3">
      <c r="A9" s="5" t="s">
        <v>23</v>
      </c>
      <c r="B9" s="3">
        <v>97029</v>
      </c>
      <c r="C9" s="4">
        <v>0.126</v>
      </c>
      <c r="D9" s="3">
        <f t="shared" si="0"/>
        <v>12225.654</v>
      </c>
      <c r="E9" s="3">
        <v>46968</v>
      </c>
      <c r="F9" s="3">
        <f t="shared" si="1"/>
        <v>574214517.07200003</v>
      </c>
      <c r="G9" s="4">
        <f t="shared" si="2"/>
        <v>6.8083578698223665E-2</v>
      </c>
      <c r="H9" s="7">
        <f t="shared" si="3"/>
        <v>8.9350443338965056E-3</v>
      </c>
      <c r="I9" s="9">
        <f t="shared" si="4"/>
        <v>6</v>
      </c>
    </row>
    <row r="10" spans="1:11" x14ac:dyDescent="0.3">
      <c r="A10" s="5" t="s">
        <v>24</v>
      </c>
      <c r="B10" s="3">
        <v>180017</v>
      </c>
      <c r="C10" s="4">
        <v>6.9000000000000006E-2</v>
      </c>
      <c r="D10" s="3">
        <f t="shared" si="0"/>
        <v>12421.173000000001</v>
      </c>
      <c r="E10" s="3">
        <v>105842</v>
      </c>
      <c r="F10" s="3">
        <f t="shared" si="1"/>
        <v>1314681792.6660001</v>
      </c>
      <c r="G10" s="4">
        <f t="shared" si="2"/>
        <v>0.15587944684943253</v>
      </c>
      <c r="H10" s="7">
        <f t="shared" si="3"/>
        <v>2.0457058735358195E-2</v>
      </c>
      <c r="I10" s="9">
        <f t="shared" si="4"/>
        <v>3</v>
      </c>
    </row>
    <row r="11" spans="1:11" x14ac:dyDescent="0.3">
      <c r="A11" s="5" t="s">
        <v>25</v>
      </c>
      <c r="B11" s="3">
        <v>99384</v>
      </c>
      <c r="C11" s="4">
        <v>4.2000000000000003E-2</v>
      </c>
      <c r="D11" s="3">
        <f t="shared" si="0"/>
        <v>4174.1280000000006</v>
      </c>
      <c r="E11" s="3">
        <v>159363</v>
      </c>
      <c r="F11" s="3">
        <f t="shared" si="1"/>
        <v>665201560.46400011</v>
      </c>
      <c r="G11" s="4">
        <f t="shared" si="2"/>
        <v>7.8871748180398535E-2</v>
      </c>
      <c r="H11" s="7">
        <f t="shared" si="3"/>
        <v>1.0350844949079748E-2</v>
      </c>
      <c r="I11" s="9">
        <f t="shared" si="4"/>
        <v>5</v>
      </c>
    </row>
    <row r="12" spans="1:11" x14ac:dyDescent="0.3">
      <c r="A12" s="5" t="s">
        <v>26</v>
      </c>
      <c r="B12" s="3">
        <v>374583</v>
      </c>
      <c r="C12" s="4">
        <v>3.7999999999999999E-2</v>
      </c>
      <c r="D12" s="3">
        <f t="shared" si="0"/>
        <v>14234.154</v>
      </c>
      <c r="E12" s="3">
        <v>19170</v>
      </c>
      <c r="F12" s="3">
        <f t="shared" si="1"/>
        <v>272868732.18000001</v>
      </c>
      <c r="G12" s="4">
        <f t="shared" si="2"/>
        <v>3.2353552982938766E-2</v>
      </c>
      <c r="H12" s="7">
        <f t="shared" si="3"/>
        <v>4.2459640898572454E-3</v>
      </c>
      <c r="I12" s="9">
        <f t="shared" si="4"/>
        <v>11</v>
      </c>
    </row>
    <row r="15" spans="1:11" x14ac:dyDescent="0.3">
      <c r="A15" s="1" t="s">
        <v>6</v>
      </c>
      <c r="B15" s="1" t="s">
        <v>8</v>
      </c>
    </row>
    <row r="16" spans="1:11" x14ac:dyDescent="0.3">
      <c r="A16" s="4">
        <f>INDEX($H$2:$H$12,MATCH(ROWS($I$2:I2),$I$2:$I$12,0))</f>
        <v>2.5713554464061119E-2</v>
      </c>
      <c r="B16" s="10" t="str">
        <f>INDEX($A$2:$A$12,MATCH(ROWS($I$2:I2),$I$2:$I$12,0))</f>
        <v>Model 3</v>
      </c>
    </row>
    <row r="17" spans="1:2" x14ac:dyDescent="0.3">
      <c r="A17" s="4">
        <f>INDEX($H$2:$H$12,MATCH(ROWS($I$2:I3),$I$2:$I$12,0))</f>
        <v>2.1053185786419029E-2</v>
      </c>
      <c r="B17" s="10" t="str">
        <f>INDEX($A$2:$A$12,MATCH(ROWS($I$2:I3),$I$2:$I$12,0))</f>
        <v>Model 2</v>
      </c>
    </row>
    <row r="18" spans="1:2" x14ac:dyDescent="0.3">
      <c r="A18" s="4">
        <f>INDEX($H$2:$H$12,MATCH(ROWS($I$2:I4),$I$2:$I$12,0))</f>
        <v>2.0457058735358195E-2</v>
      </c>
      <c r="B18" s="10" t="str">
        <f>INDEX($A$2:$A$12,MATCH(ROWS($I$2:I4),$I$2:$I$12,0))</f>
        <v>Model 9</v>
      </c>
    </row>
    <row r="19" spans="1:2" x14ac:dyDescent="0.3">
      <c r="A19" s="4">
        <f>INDEX($H$2:$H$12,MATCH(ROWS($I$2:I5),$I$2:$I$12,0))</f>
        <v>1.1055940955135853E-2</v>
      </c>
      <c r="B19" s="11" t="str">
        <f>INDEX($A$2:$A$12,MATCH(ROWS($I$2:I5),$I$2:$I$12,0))</f>
        <v>Model 6</v>
      </c>
    </row>
    <row r="20" spans="1:2" x14ac:dyDescent="0.3">
      <c r="A20" s="4">
        <f>INDEX($H$2:$H$12,MATCH(ROWS($I$2:I6),$I$2:$I$12,0))</f>
        <v>1.0350844949079748E-2</v>
      </c>
      <c r="B20" s="11" t="str">
        <f>INDEX($A$2:$A$12,MATCH(ROWS($I$2:I6),$I$2:$I$12,0))</f>
        <v>Model 10</v>
      </c>
    </row>
    <row r="21" spans="1:2" x14ac:dyDescent="0.3">
      <c r="A21" s="4">
        <f>INDEX($H$2:$H$12,MATCH(ROWS($I$2:I7),$I$2:$I$12,0))</f>
        <v>8.9350443338965056E-3</v>
      </c>
      <c r="B21" s="11" t="str">
        <f>INDEX($A$2:$A$12,MATCH(ROWS($I$2:I7),$I$2:$I$12,0))</f>
        <v>Model 8</v>
      </c>
    </row>
    <row r="22" spans="1:2" x14ac:dyDescent="0.3">
      <c r="A22" s="4">
        <f>INDEX($H$2:$H$12,MATCH(ROWS($I$2:I8),$I$2:$I$12,0))</f>
        <v>8.931331644028E-3</v>
      </c>
      <c r="B22" s="11" t="str">
        <f>INDEX($A$2:$A$12,MATCH(ROWS($I$2:I8),$I$2:$I$12,0))</f>
        <v>Model 1</v>
      </c>
    </row>
    <row r="23" spans="1:2" x14ac:dyDescent="0.3">
      <c r="A23" s="4">
        <f>INDEX($H$2:$H$12,MATCH(ROWS($I$2:I9),$I$2:$I$12,0))</f>
        <v>8.1898544035071286E-3</v>
      </c>
      <c r="B23" s="12" t="str">
        <f>INDEX($A$2:$A$12,MATCH(ROWS($I$2:I9),$I$2:$I$12,0))</f>
        <v>Model 5</v>
      </c>
    </row>
    <row r="24" spans="1:2" x14ac:dyDescent="0.3">
      <c r="A24" s="4">
        <f>INDEX($H$2:$H$12,MATCH(ROWS($I$2:I10),$I$2:$I$12,0))</f>
        <v>7.7011439337912359E-3</v>
      </c>
      <c r="B24" s="12" t="str">
        <f>INDEX($A$2:$A$12,MATCH(ROWS($I$2:I10),$I$2:$I$12,0))</f>
        <v>Model 7</v>
      </c>
    </row>
    <row r="25" spans="1:2" x14ac:dyDescent="0.3">
      <c r="A25" s="4">
        <f>INDEX($H$2:$H$12,MATCH(ROWS($I$2:I11),$I$2:$I$12,0))</f>
        <v>4.6024850244190041E-3</v>
      </c>
      <c r="B25" s="12" t="str">
        <f>INDEX($A$2:$A$12,MATCH(ROWS($I$2:I11),$I$2:$I$12,0))</f>
        <v>Model 4</v>
      </c>
    </row>
    <row r="26" spans="1:2" x14ac:dyDescent="0.3">
      <c r="A26" s="4">
        <f>INDEX($H$2:$H$12,MATCH(ROWS($I$2:I12),$I$2:$I$12,0))</f>
        <v>4.2459640898572454E-3</v>
      </c>
      <c r="B26" s="12" t="str">
        <f>INDEX($A$2:$A$12,MATCH(ROWS($I$2:I12),$I$2:$I$12,0))</f>
        <v>Model 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use the document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Verma</dc:creator>
  <cp:lastModifiedBy>Gargi Verma</cp:lastModifiedBy>
  <dcterms:created xsi:type="dcterms:W3CDTF">2021-03-19T07:52:46Z</dcterms:created>
  <dcterms:modified xsi:type="dcterms:W3CDTF">2021-04-19T06:53:42Z</dcterms:modified>
</cp:coreProperties>
</file>