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dovicmouline/Documents/Thesis/DucPropagationJava/bench-results/2020-03-03/"/>
    </mc:Choice>
  </mc:AlternateContent>
  <xr:revisionPtr revIDLastSave="0" documentId="13_ncr:40009_{39E3FE71-2B58-8B42-BD4A-4DD568C4E2FC}" xr6:coauthVersionLast="45" xr6:coauthVersionMax="45" xr10:uidLastSave="{00000000-0000-0000-0000-000000000000}"/>
  <bookViews>
    <workbookView xWindow="28800" yWindow="-10340" windowWidth="51200" windowHeight="28340" activeTab="2"/>
  </bookViews>
  <sheets>
    <sheet name="All" sheetId="1" r:id="rId1"/>
    <sheet name="All-BoxPlot" sheetId="7" r:id="rId2"/>
    <sheet name="All-Histo" sheetId="8" r:id="rId3"/>
    <sheet name="SingleCable" sheetId="6" r:id="rId4"/>
    <sheet name="Cabinet" sheetId="2" r:id="rId5"/>
    <sheet name="ParaTransformer" sheetId="5" r:id="rId6"/>
    <sheet name="ParaCabinet" sheetId="4" r:id="rId7"/>
    <sheet name="IndirectPara" sheetId="3" r:id="rId8"/>
  </sheets>
  <definedNames>
    <definedName name="_xlchart.v1.0" hidden="1">'All-BoxPlot'!$C$4:$C$52</definedName>
    <definedName name="_xlchart.v1.1" hidden="1">'All-BoxPlot'!$F$3</definedName>
    <definedName name="_xlchart.v1.10" hidden="1">'All-BoxPlot'!$C$4:$C$52</definedName>
    <definedName name="_xlchart.v1.11" hidden="1">'All-BoxPlot'!$F$3</definedName>
    <definedName name="_xlchart.v1.12" hidden="1">'All-BoxPlot'!$F$4:$F$52</definedName>
    <definedName name="_xlchart.v1.13" hidden="1">'All-BoxPlot'!$G$3</definedName>
    <definedName name="_xlchart.v1.14" hidden="1">'All-BoxPlot'!$G$4:$G$52</definedName>
    <definedName name="_xlchart.v1.15" hidden="1">'All-BoxPlot'!$C$4:$C$52</definedName>
    <definedName name="_xlchart.v1.16" hidden="1">'All-BoxPlot'!$F$3</definedName>
    <definedName name="_xlchart.v1.17" hidden="1">'All-BoxPlot'!$F$4:$F$52</definedName>
    <definedName name="_xlchart.v1.18" hidden="1">'All-BoxPlot'!$G$3</definedName>
    <definedName name="_xlchart.v1.19" hidden="1">'All-BoxPlot'!$G$4:$G$52</definedName>
    <definedName name="_xlchart.v1.2" hidden="1">'All-BoxPlot'!$F$4:$F$52</definedName>
    <definedName name="_xlchart.v1.20" hidden="1">'All-BoxPlot'!$C$4:$C$52</definedName>
    <definedName name="_xlchart.v1.21" hidden="1">'All-BoxPlot'!$F$3</definedName>
    <definedName name="_xlchart.v1.22" hidden="1">'All-BoxPlot'!$F$4:$F$52</definedName>
    <definedName name="_xlchart.v1.23" hidden="1">'All-BoxPlot'!$G$3</definedName>
    <definedName name="_xlchart.v1.24" hidden="1">'All-BoxPlot'!$G$4:$G$52</definedName>
    <definedName name="_xlchart.v1.25" hidden="1">'All-BoxPlot'!$C$4:$C$52</definedName>
    <definedName name="_xlchart.v1.26" hidden="1">'All-BoxPlot'!$F$3</definedName>
    <definedName name="_xlchart.v1.27" hidden="1">'All-BoxPlot'!$F$4:$F$52</definedName>
    <definedName name="_xlchart.v1.28" hidden="1">'All-BoxPlot'!$G$3</definedName>
    <definedName name="_xlchart.v1.29" hidden="1">'All-BoxPlot'!$G$4:$G$52</definedName>
    <definedName name="_xlchart.v1.3" hidden="1">'All-BoxPlot'!$G$3</definedName>
    <definedName name="_xlchart.v1.30" hidden="1">'All-BoxPlot'!$C$4:$C$52</definedName>
    <definedName name="_xlchart.v1.31" hidden="1">'All-BoxPlot'!$F$3</definedName>
    <definedName name="_xlchart.v1.32" hidden="1">'All-BoxPlot'!$F$4:$F$52</definedName>
    <definedName name="_xlchart.v1.33" hidden="1">'All-BoxPlot'!$G$3</definedName>
    <definedName name="_xlchart.v1.34" hidden="1">'All-BoxPlot'!$G$4:$G$52</definedName>
    <definedName name="_xlchart.v1.35" hidden="1">'All-BoxPlot'!$C$4:$C$52</definedName>
    <definedName name="_xlchart.v1.36" hidden="1">'All-BoxPlot'!$F$3</definedName>
    <definedName name="_xlchart.v1.37" hidden="1">'All-BoxPlot'!$F$4:$F$52</definedName>
    <definedName name="_xlchart.v1.38" hidden="1">'All-BoxPlot'!$G$3</definedName>
    <definedName name="_xlchart.v1.39" hidden="1">'All-BoxPlot'!$G$4:$G$52</definedName>
    <definedName name="_xlchart.v1.4" hidden="1">'All-BoxPlot'!$G$4:$G$52</definedName>
    <definedName name="_xlchart.v1.40" hidden="1">'All-BoxPlot'!$C$4:$C$52</definedName>
    <definedName name="_xlchart.v1.41" hidden="1">'All-BoxPlot'!$F$3</definedName>
    <definedName name="_xlchart.v1.42" hidden="1">'All-BoxPlot'!$F$4:$F$52</definedName>
    <definedName name="_xlchart.v1.43" hidden="1">'All-BoxPlot'!$G$3</definedName>
    <definedName name="_xlchart.v1.44" hidden="1">'All-BoxPlot'!$G$4:$G$52</definedName>
    <definedName name="_xlchart.v1.45" hidden="1">'All-BoxPlot'!$C$4:$C$52</definedName>
    <definedName name="_xlchart.v1.46" hidden="1">'All-BoxPlot'!$F$3</definedName>
    <definedName name="_xlchart.v1.47" hidden="1">'All-BoxPlot'!$F$4:$F$52</definedName>
    <definedName name="_xlchart.v1.48" hidden="1">'All-BoxPlot'!$G$3</definedName>
    <definedName name="_xlchart.v1.49" hidden="1">'All-BoxPlot'!$G$4:$G$52</definedName>
    <definedName name="_xlchart.v1.5" hidden="1">'All-BoxPlot'!$C$4:$C$52</definedName>
    <definedName name="_xlchart.v1.50" hidden="1">'All-Histo'!$C$5:$C$9</definedName>
    <definedName name="_xlchart.v1.51" hidden="1">'All-Histo'!$F$4</definedName>
    <definedName name="_xlchart.v1.52" hidden="1">'All-Histo'!$F$5:$F$9</definedName>
    <definedName name="_xlchart.v1.53" hidden="1">'All-Histo'!$G$4</definedName>
    <definedName name="_xlchart.v1.54" hidden="1">'All-Histo'!$G$5:$G$9</definedName>
    <definedName name="_xlchart.v1.6" hidden="1">'All-BoxPlot'!$F$3</definedName>
    <definedName name="_xlchart.v1.7" hidden="1">'All-BoxPlot'!$F$4:$F$52</definedName>
    <definedName name="_xlchart.v1.8" hidden="1">'All-BoxPlot'!$G$3</definedName>
    <definedName name="_xlchart.v1.9" hidden="1">'All-BoxPlot'!$G$4:$G$52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8" l="1"/>
  <c r="G6" i="8"/>
  <c r="F7" i="8"/>
  <c r="G7" i="8"/>
  <c r="F8" i="8"/>
  <c r="G8" i="8"/>
  <c r="F9" i="8"/>
  <c r="G9" i="8"/>
  <c r="G5" i="8"/>
  <c r="F5" i="8"/>
  <c r="E9" i="8"/>
  <c r="D9" i="8"/>
  <c r="E8" i="8"/>
  <c r="D8" i="8"/>
  <c r="E7" i="8"/>
  <c r="D7" i="8"/>
  <c r="E6" i="8"/>
  <c r="D6" i="8"/>
  <c r="D5" i="8"/>
  <c r="E5" i="8"/>
  <c r="F5" i="7"/>
  <c r="G5" i="7"/>
  <c r="F6" i="7"/>
  <c r="G6" i="7"/>
  <c r="F7" i="7"/>
  <c r="G7" i="7"/>
  <c r="F8" i="7"/>
  <c r="G8" i="7"/>
  <c r="F9" i="7"/>
  <c r="G9" i="7"/>
  <c r="F10" i="7"/>
  <c r="G10" i="7"/>
  <c r="F11" i="7"/>
  <c r="G11" i="7"/>
  <c r="F12" i="7"/>
  <c r="G12" i="7"/>
  <c r="F13" i="7"/>
  <c r="G13" i="7"/>
  <c r="F14" i="7"/>
  <c r="G14" i="7"/>
  <c r="F15" i="7"/>
  <c r="G15" i="7"/>
  <c r="F16" i="7"/>
  <c r="G16" i="7"/>
  <c r="F17" i="7"/>
  <c r="G17" i="7"/>
  <c r="F18" i="7"/>
  <c r="G18" i="7"/>
  <c r="F19" i="7"/>
  <c r="G19" i="7"/>
  <c r="F20" i="7"/>
  <c r="G20" i="7"/>
  <c r="F21" i="7"/>
  <c r="G21" i="7"/>
  <c r="F22" i="7"/>
  <c r="G22" i="7"/>
  <c r="F23" i="7"/>
  <c r="G23" i="7"/>
  <c r="F24" i="7"/>
  <c r="G24" i="7"/>
  <c r="F25" i="7"/>
  <c r="G25" i="7"/>
  <c r="F26" i="7"/>
  <c r="G26" i="7"/>
  <c r="F27" i="7"/>
  <c r="G27" i="7"/>
  <c r="F28" i="7"/>
  <c r="G28" i="7"/>
  <c r="F29" i="7"/>
  <c r="G29" i="7"/>
  <c r="F30" i="7"/>
  <c r="G30" i="7"/>
  <c r="F31" i="7"/>
  <c r="G31" i="7"/>
  <c r="F32" i="7"/>
  <c r="G32" i="7"/>
  <c r="F33" i="7"/>
  <c r="G33" i="7"/>
  <c r="F34" i="7"/>
  <c r="G34" i="7"/>
  <c r="F35" i="7"/>
  <c r="G35" i="7"/>
  <c r="F36" i="7"/>
  <c r="G36" i="7"/>
  <c r="F37" i="7"/>
  <c r="G37" i="7"/>
  <c r="F38" i="7"/>
  <c r="G38" i="7"/>
  <c r="F39" i="7"/>
  <c r="G39" i="7"/>
  <c r="F40" i="7"/>
  <c r="G40" i="7"/>
  <c r="F41" i="7"/>
  <c r="G41" i="7"/>
  <c r="F42" i="7"/>
  <c r="G42" i="7"/>
  <c r="F43" i="7"/>
  <c r="G43" i="7"/>
  <c r="F44" i="7"/>
  <c r="G44" i="7"/>
  <c r="F45" i="7"/>
  <c r="G45" i="7"/>
  <c r="F46" i="7"/>
  <c r="G46" i="7"/>
  <c r="F47" i="7"/>
  <c r="G47" i="7"/>
  <c r="F48" i="7"/>
  <c r="G48" i="7"/>
  <c r="F49" i="7"/>
  <c r="G49" i="7"/>
  <c r="F50" i="7"/>
  <c r="G50" i="7"/>
  <c r="F51" i="7"/>
  <c r="G51" i="7"/>
  <c r="F52" i="7"/>
  <c r="G52" i="7"/>
  <c r="G4" i="7"/>
  <c r="F4" i="7"/>
  <c r="M4" i="3"/>
  <c r="L4" i="3"/>
  <c r="K4" i="3"/>
  <c r="J4" i="3"/>
  <c r="L4" i="4"/>
  <c r="J4" i="4"/>
  <c r="M4" i="4"/>
  <c r="K4" i="4"/>
  <c r="M4" i="5"/>
  <c r="L4" i="5"/>
  <c r="K4" i="5"/>
  <c r="J4" i="5"/>
  <c r="M4" i="2"/>
  <c r="L4" i="2"/>
  <c r="K4" i="2"/>
  <c r="J4" i="2"/>
  <c r="L4" i="6"/>
  <c r="M4" i="6"/>
  <c r="K4" i="6"/>
  <c r="J4" i="6"/>
  <c r="G5" i="6"/>
  <c r="H5" i="6" s="1"/>
  <c r="G6" i="6"/>
  <c r="H6" i="6"/>
  <c r="G7" i="6"/>
  <c r="H7" i="6"/>
  <c r="H4" i="6"/>
  <c r="G4" i="6"/>
  <c r="G7" i="5"/>
  <c r="G17" i="5"/>
  <c r="G5" i="5"/>
  <c r="H5" i="5"/>
  <c r="G6" i="5"/>
  <c r="H6" i="5"/>
  <c r="H7" i="5"/>
  <c r="G8" i="5"/>
  <c r="H8" i="5" s="1"/>
  <c r="G9" i="5"/>
  <c r="H9" i="5" s="1"/>
  <c r="G10" i="5"/>
  <c r="H10" i="5"/>
  <c r="G11" i="5"/>
  <c r="H11" i="5" s="1"/>
  <c r="G12" i="5"/>
  <c r="H12" i="5" s="1"/>
  <c r="G13" i="5"/>
  <c r="H13" i="5" s="1"/>
  <c r="G14" i="5"/>
  <c r="H14" i="5"/>
  <c r="G15" i="5"/>
  <c r="H15" i="5" s="1"/>
  <c r="G16" i="5"/>
  <c r="H16" i="5" s="1"/>
  <c r="H17" i="5"/>
  <c r="G18" i="5"/>
  <c r="H18" i="5"/>
  <c r="G19" i="5"/>
  <c r="H19" i="5" s="1"/>
  <c r="G20" i="5"/>
  <c r="H20" i="5" s="1"/>
  <c r="H4" i="5"/>
  <c r="G4" i="5"/>
  <c r="H6" i="4"/>
  <c r="H7" i="4"/>
  <c r="H8" i="4"/>
  <c r="H10" i="4"/>
  <c r="H11" i="4"/>
  <c r="H12" i="4"/>
  <c r="H14" i="4"/>
  <c r="H15" i="4"/>
  <c r="H16" i="4"/>
  <c r="H18" i="4"/>
  <c r="H19" i="4"/>
  <c r="H20" i="4"/>
  <c r="H22" i="4"/>
  <c r="H4" i="4"/>
  <c r="G5" i="4"/>
  <c r="H5" i="4" s="1"/>
  <c r="G6" i="4"/>
  <c r="G7" i="4"/>
  <c r="G8" i="4"/>
  <c r="G9" i="4"/>
  <c r="H9" i="4" s="1"/>
  <c r="G10" i="4"/>
  <c r="G11" i="4"/>
  <c r="G12" i="4"/>
  <c r="G13" i="4"/>
  <c r="H13" i="4" s="1"/>
  <c r="G14" i="4"/>
  <c r="G15" i="4"/>
  <c r="G16" i="4"/>
  <c r="G17" i="4"/>
  <c r="H17" i="4" s="1"/>
  <c r="G18" i="4"/>
  <c r="G19" i="4"/>
  <c r="G20" i="4"/>
  <c r="G21" i="4"/>
  <c r="H21" i="4" s="1"/>
  <c r="G22" i="4"/>
  <c r="G4" i="4"/>
  <c r="G5" i="3"/>
  <c r="H5" i="3" s="1"/>
  <c r="G6" i="3"/>
  <c r="H6" i="3" s="1"/>
  <c r="G4" i="3"/>
  <c r="H4" i="3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</calcChain>
</file>

<file path=xl/sharedStrings.xml><?xml version="1.0" encoding="utf-8"?>
<sst xmlns="http://schemas.openxmlformats.org/spreadsheetml/2006/main" count="373" uniqueCount="168">
  <si>
    <t>Benchmark</t>
  </si>
  <si>
    <t>Score</t>
  </si>
  <si>
    <t>Score Error (99.9%)</t>
  </si>
  <si>
    <t>Unit</t>
  </si>
  <si>
    <t>cabinet.Sc1AllClosed.benchCertainApprox</t>
  </si>
  <si>
    <t>ms/op</t>
  </si>
  <si>
    <t>cabinet.Sc1AllClosed.benchUncertainApprox</t>
  </si>
  <si>
    <t>cabinet.Sc2F4Open.benchCertainApprox</t>
  </si>
  <si>
    <t>cabinet.Sc2F4Open.benchUncertainApprox</t>
  </si>
  <si>
    <t>cabinet.Sc3F3Open.benchCertainApprox</t>
  </si>
  <si>
    <t>cabinet.Sc3F3Open.benchUncertainApprox</t>
  </si>
  <si>
    <t>cabinet.Sc4F3F4Open.benchCertainApprox</t>
  </si>
  <si>
    <t>cabinet.Sc4F3F4Open.benchUncertainApprox</t>
  </si>
  <si>
    <t>cabinet.Sc5F2Open.benchCertainApprox</t>
  </si>
  <si>
    <t>cabinet.Sc5F2Open.benchUncertainApprox</t>
  </si>
  <si>
    <t>cabinet.Sc6AllOpen.benchCertainApprox</t>
  </si>
  <si>
    <t>cabinet.Sc6AllOpen.benchUncertainApprox</t>
  </si>
  <si>
    <t>indirectPara.Sc1AllClosed.benchCertainApprox</t>
  </si>
  <si>
    <t>indirectPara.Sc1AllClosed.benchUncertainApprox</t>
  </si>
  <si>
    <t>indirectPara.Sc2F2Open.benchCertainApprox</t>
  </si>
  <si>
    <t>indirectPara.Sc2F2Open.benchUncertainApprox</t>
  </si>
  <si>
    <t>indirectPara.Sc3F7Open.benchCertainApprox</t>
  </si>
  <si>
    <t>indirectPara.Sc3F7Open.benchUncertainApprox</t>
  </si>
  <si>
    <t>paraCabinet.Sc10F5F7Open.benchCertainApprox</t>
  </si>
  <si>
    <t>paraCabinet.Sc10F5F7Open.benchUncertainApprox</t>
  </si>
  <si>
    <t>paraCabinet.Sc11F5F6Open.benchCertainApprox</t>
  </si>
  <si>
    <t>paraCabinet.Sc11F5F6Open.benchUncertainApprox</t>
  </si>
  <si>
    <t>paraCabinet.Sc12F5F6F7Open.benchCertainApprox</t>
  </si>
  <si>
    <t>paraCabinet.Sc12F5F6F7Open.benchUncertainApprox</t>
  </si>
  <si>
    <t>paraCabinet.Sc13F4Open.benchCertainApprox</t>
  </si>
  <si>
    <t>paraCabinet.Sc13F4Open.benchUncertainApprox</t>
  </si>
  <si>
    <t>paraCabinet.Sc14F4F5Open.benchCertainApprox</t>
  </si>
  <si>
    <t>paraCabinet.Sc14F4F5Open.benchUncertainApprox</t>
  </si>
  <si>
    <t>paraCabinet.Sc15F3F6Open.benchCertainApprox</t>
  </si>
  <si>
    <t>paraCabinet.Sc15F3F6Open.benchUncertainApprox</t>
  </si>
  <si>
    <t>paraCabinet.Sc16F3F7Open.benchCertainApprox</t>
  </si>
  <si>
    <t>paraCabinet.Sc16F3F7Open.benchUncertainApprox</t>
  </si>
  <si>
    <t>paraCabinet.Sc17F3Open.benchCertainApprox</t>
  </si>
  <si>
    <t>paraCabinet.Sc17F3Open.benchUncertainApprox</t>
  </si>
  <si>
    <t>paraCabinet.Sc18F3F4Open.benchCertainApprox</t>
  </si>
  <si>
    <t>paraCabinet.Sc18F3F4Open.benchUncertainApprox</t>
  </si>
  <si>
    <t>paraCabinet.Sc19F3F4F7Open.benchCertainApprox</t>
  </si>
  <si>
    <t>paraCabinet.Sc19F3F4F7Open.benchUncertainApprox</t>
  </si>
  <si>
    <t>paraCabinet.Sc1AllClosed.benchCertainApprox</t>
  </si>
  <si>
    <t>paraCabinet.Sc1AllClosed.benchUncertainApprox</t>
  </si>
  <si>
    <t>paraCabinet.Sc2F1Open.benchCertainApprox</t>
  </si>
  <si>
    <t>paraCabinet.Sc2F1Open.benchUncertainApprox</t>
  </si>
  <si>
    <t>paraCabinet.Sc3F2Open.benchCertainApprox</t>
  </si>
  <si>
    <t>paraCabinet.Sc3F2Open.benchUncertainApprox</t>
  </si>
  <si>
    <t>paraCabinet.Sc4F3F5Open.benchCertainApprox</t>
  </si>
  <si>
    <t>paraCabinet.Sc4F3F5Open.benchUncertainApprox</t>
  </si>
  <si>
    <t>paraCabinet.Sc5F4F6Open.benchCertainApprox</t>
  </si>
  <si>
    <t>paraCabinet.Sc5F4F6Open.benchUncertainApprox</t>
  </si>
  <si>
    <t>paraCabinet.Sc6F7Open.benchCertainApprox</t>
  </si>
  <si>
    <t>paraCabinet.Sc6F7Open.benchUncertainApprox</t>
  </si>
  <si>
    <t>paraCabinet.Sc7F6Open.benchCertainApprox</t>
  </si>
  <si>
    <t>paraCabinet.Sc7F6Open.benchUncertainApprox</t>
  </si>
  <si>
    <t>paraCabinet.Sc8F6F7Open.benchCertainApprox</t>
  </si>
  <si>
    <t>paraCabinet.Sc8F6F7Open.benchUncertainApprox</t>
  </si>
  <si>
    <t>paraCabinet.Sc9F5Open.benchCertainApprox</t>
  </si>
  <si>
    <t>paraCabinet.Sc9F5Open.benchUncertainApprox</t>
  </si>
  <si>
    <t>paraTransformer.Sc10F2F3Open.benchCertainApprox</t>
  </si>
  <si>
    <t>paraTransformer.Sc10F2F3Open.benchUncertainApprox</t>
  </si>
  <si>
    <t>paraTransformer.Sc11F1Open.benchCertainApprox</t>
  </si>
  <si>
    <t>paraTransformer.Sc11F1Open.benchUncertainApprox</t>
  </si>
  <si>
    <t>paraTransformer.Sc12F1F5Open.benchCertainApprox</t>
  </si>
  <si>
    <t>paraTransformer.Sc12F1F5Open.benchUncertainApprox</t>
  </si>
  <si>
    <t>paraTransformer.Sc13F1F4Open.benchCertainApprox</t>
  </si>
  <si>
    <t>paraTransformer.Sc13F1F4Open.benchUncertainApprox</t>
  </si>
  <si>
    <t>paraTransformer.Sc14F1F3Open.benchCertainApprox</t>
  </si>
  <si>
    <t>paraTransformer.Sc14F1F3Open.benchUncertainApprox</t>
  </si>
  <si>
    <t>paraTransformer.Sc15F1F2Open.benchCertainApprox</t>
  </si>
  <si>
    <t>paraTransformer.Sc15F1F2Open.benchUncertainApprox</t>
  </si>
  <si>
    <t>paraTransformer.Sc16F1F2F5Open.benchCertainApprox</t>
  </si>
  <si>
    <t>paraTransformer.Sc16F1F2F5Open.benchUncertainApprox</t>
  </si>
  <si>
    <t>paraTransformer.Sc17F5Open.benchCertainApprox</t>
  </si>
  <si>
    <t>paraTransformer.Sc17F5Open.benchUncertainApprox</t>
  </si>
  <si>
    <t>paraTransformer.Sc1AllClosed.benchCertainApprox</t>
  </si>
  <si>
    <t>paraTransformer.Sc1AllClosed.benchUncertainApprox</t>
  </si>
  <si>
    <t>paraTransformer.Sc2F4F5Open.benchCertainApprox</t>
  </si>
  <si>
    <t>paraTransformer.Sc2F4F5Open.benchUncertainApprox</t>
  </si>
  <si>
    <t>paraTransformer.Sc3F4Open.benchCertainApprox</t>
  </si>
  <si>
    <t>paraTransformer.Sc3F4Open.benchUncertainApprox</t>
  </si>
  <si>
    <t>paraTransformer.Sc4F3Open.benchCertainApprox</t>
  </si>
  <si>
    <t>paraTransformer.Sc4F3Open.benchUncertainApprox</t>
  </si>
  <si>
    <t>paraTransformer.Sc5F3F5Open.benchCertainApprox</t>
  </si>
  <si>
    <t>paraTransformer.Sc5F3F5Open.benchUncertainApprox</t>
  </si>
  <si>
    <t>paraTransformer.Sc6F3F4F5Open.benchCertainApprox</t>
  </si>
  <si>
    <t>paraTransformer.Sc6F3F4F5Open.benchUncertainApprox</t>
  </si>
  <si>
    <t>paraTransformer.Sc7F2Open.benchCertainApprox</t>
  </si>
  <si>
    <t>paraTransformer.Sc7F2Open.benchUncertainApprox</t>
  </si>
  <si>
    <t>paraTransformer.Sc8F2F5Open.benchCertainApprox</t>
  </si>
  <si>
    <t>paraTransformer.Sc8F2F5Open.benchUncertainApprox</t>
  </si>
  <si>
    <t>paraTransformer.Sc9F2F4Open.benchCertainApprox</t>
  </si>
  <si>
    <t>paraTransformer.Sc9F2F4Open.benchUncertainApprox</t>
  </si>
  <si>
    <t>singleCable.AllClosed.benchCertainApprox</t>
  </si>
  <si>
    <t>singleCable.AllClosed.benchUncertainApprox</t>
  </si>
  <si>
    <t>singleCable.AllOpen.benchCertainApprox</t>
  </si>
  <si>
    <t>singleCable.AllOpen.benchUncertainApprox</t>
  </si>
  <si>
    <t>singleCable.FCabOpen.benchCertainApprox</t>
  </si>
  <si>
    <t>singleCable.FCabOpen.benchUncertainApprox</t>
  </si>
  <si>
    <t>singleCable.FSubsOpen.benchCertainApprox</t>
  </si>
  <si>
    <t>singleCable.FSubsOpen.benchUncertainApprox</t>
  </si>
  <si>
    <t>Certain</t>
  </si>
  <si>
    <t>Error (99.9%)</t>
  </si>
  <si>
    <t>Uncertain</t>
  </si>
  <si>
    <t>Sc1AllClosed</t>
  </si>
  <si>
    <t>Sc2F4Open</t>
  </si>
  <si>
    <t>Sc3F3Open</t>
  </si>
  <si>
    <t>Sc4F3F4Open</t>
  </si>
  <si>
    <t>Sc5F2Open</t>
  </si>
  <si>
    <t>Sc6AllOpen</t>
  </si>
  <si>
    <t>Diff</t>
  </si>
  <si>
    <t>Diff (%)</t>
  </si>
  <si>
    <t>Sc2F2Open</t>
  </si>
  <si>
    <t>Sc3F7Open</t>
  </si>
  <si>
    <t>Sc10F5F7Open</t>
  </si>
  <si>
    <t>Sc11F5F6Open</t>
  </si>
  <si>
    <t>Sc12F5F6F7Open</t>
  </si>
  <si>
    <t>Sc13F4Open</t>
  </si>
  <si>
    <t>Sc14F4F5Open</t>
  </si>
  <si>
    <t>Sc15F3F6Open</t>
  </si>
  <si>
    <t>Sc16F3F7Open</t>
  </si>
  <si>
    <t>Sc17F3Open</t>
  </si>
  <si>
    <t>Sc18F3F4Open</t>
  </si>
  <si>
    <t>Sc19F3F4F7Open</t>
  </si>
  <si>
    <t>Sc2F1Open</t>
  </si>
  <si>
    <t>Sc3F2Open</t>
  </si>
  <si>
    <t>Sc4F3F5Open</t>
  </si>
  <si>
    <t>Sc5F4F6Open</t>
  </si>
  <si>
    <t>Sc6F7Open</t>
  </si>
  <si>
    <t>Sc7F6Open</t>
  </si>
  <si>
    <t>Sc8F6F7Open</t>
  </si>
  <si>
    <t>Sc9F5Open</t>
  </si>
  <si>
    <t>Sc10F2F3Open</t>
  </si>
  <si>
    <t>Sc11F1Open</t>
  </si>
  <si>
    <t>Sc12F1F5Open</t>
  </si>
  <si>
    <t>Sc13F1F4Open</t>
  </si>
  <si>
    <t>Sc14F1F3Open</t>
  </si>
  <si>
    <t>Sc15F1F2Open</t>
  </si>
  <si>
    <t>Sc16F1F2F5Open</t>
  </si>
  <si>
    <t>Sc17F5Open</t>
  </si>
  <si>
    <t>Sc2F4F5Open</t>
  </si>
  <si>
    <t>Sc3F4Open</t>
  </si>
  <si>
    <t>Sc4F3Open</t>
  </si>
  <si>
    <t>Sc5F3F5Open</t>
  </si>
  <si>
    <t>Sc6F3F4F5Open</t>
  </si>
  <si>
    <t>Sc7F2Open</t>
  </si>
  <si>
    <t>Sc8F2F5Open</t>
  </si>
  <si>
    <t>Sc9F2F4Open</t>
  </si>
  <si>
    <t>AllClosed</t>
  </si>
  <si>
    <t>AllOpen</t>
  </si>
  <si>
    <t>FCabOpen</t>
  </si>
  <si>
    <t>FSubsOpen</t>
  </si>
  <si>
    <t>AVG</t>
  </si>
  <si>
    <t>MIN</t>
  </si>
  <si>
    <t>MAX</t>
  </si>
  <si>
    <t>STD</t>
  </si>
  <si>
    <t>Scenario</t>
  </si>
  <si>
    <t>Single Cable</t>
  </si>
  <si>
    <t>Cabinet</t>
  </si>
  <si>
    <t>ParaTransformer</t>
  </si>
  <si>
    <t>ParaCabinet</t>
  </si>
  <si>
    <t>IndirectPara</t>
  </si>
  <si>
    <t>Certain (ms/op)</t>
  </si>
  <si>
    <t>Uncertain (ms/op)</t>
  </si>
  <si>
    <r>
      <t>Certain (</t>
    </r>
    <r>
      <rPr>
        <b/>
        <u/>
        <sz val="16"/>
        <color theme="1"/>
        <rFont val="Calibri (Body)"/>
      </rPr>
      <t>µs/op)</t>
    </r>
  </si>
  <si>
    <t>Uncertain  (µs/op)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</si>
</sst>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6"/>
      <color theme="1"/>
      <name val="Calibri (Body)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9" fillId="0" borderId="0" xfId="0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8" fillId="33" borderId="0" xfId="0" applyFont="1" applyFill="1" applyAlignment="1">
      <alignment horizontal="center" vertical="center"/>
    </xf>
    <xf numFmtId="0" fontId="21" fillId="33" borderId="0" xfId="0" applyFont="1" applyFill="1" applyAlignment="1">
      <alignment horizontal="center" vertical="center"/>
    </xf>
    <xf numFmtId="9" fontId="19" fillId="0" borderId="0" xfId="1" applyFont="1"/>
    <xf numFmtId="0" fontId="0" fillId="0" borderId="0" xfId="0" applyAlignment="1">
      <alignment horizontal="center" vertical="center"/>
    </xf>
    <xf numFmtId="9" fontId="19" fillId="0" borderId="0" xfId="1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21" fillId="33" borderId="0" xfId="0" applyFont="1" applyFill="1" applyAlignment="1">
      <alignment horizontal="center"/>
    </xf>
    <xf numFmtId="0" fontId="21" fillId="33" borderId="0" xfId="0" applyFont="1" applyFill="1" applyAlignment="1">
      <alignment horizontal="center"/>
    </xf>
    <xf numFmtId="0" fontId="21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effectLst/>
              </a:rPr>
              <a:t>Performance comparison between certain and uncertain load approximation </a:t>
            </a:r>
            <a:br>
              <a:rPr lang="en-GB" sz="1800" b="1" i="0" baseline="0">
                <a:effectLst/>
              </a:rPr>
            </a:br>
            <a:r>
              <a:rPr lang="en-GB" sz="1800" b="0" i="1" baseline="0">
                <a:effectLst/>
              </a:rPr>
              <a:t>(preliminary results)</a:t>
            </a:r>
            <a:endParaRPr lang="en-LU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U"/>
        </a:p>
      </c:txPr>
    </c:title>
    <c:autoTitleDeleted val="0"/>
    <c:plotArea>
      <c:layout>
        <c:manualLayout>
          <c:layoutTarget val="inner"/>
          <c:xMode val="edge"/>
          <c:yMode val="edge"/>
          <c:x val="0.13217465998568362"/>
          <c:y val="0.14512109407376708"/>
          <c:w val="0.84934416113346334"/>
          <c:h val="0.622160525924825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'All-Histo'!$F$4</c:f>
              <c:strCache>
                <c:ptCount val="1"/>
                <c:pt idx="0">
                  <c:v>Certain (µs/op)</c:v>
                </c:pt>
              </c:strCache>
            </c:strRef>
          </c:tx>
          <c:spPr>
            <a:pattFill prst="ltHorz">
              <a:fgClr>
                <a:schemeClr val="tx1"/>
              </a:fgClr>
              <a:bgClr>
                <a:schemeClr val="accent1"/>
              </a:bgClr>
            </a:pattFill>
            <a:ln>
              <a:noFill/>
            </a:ln>
            <a:effectLst/>
          </c:spPr>
          <c:invertIfNegative val="0"/>
          <c:cat>
            <c:strRef>
              <c:f>'All-Histo'!$C$5:$C$9</c:f>
              <c:strCache>
                <c:ptCount val="5"/>
                <c:pt idx="0">
                  <c:v>Single Cable</c:v>
                </c:pt>
                <c:pt idx="1">
                  <c:v>Cabinet</c:v>
                </c:pt>
                <c:pt idx="2">
                  <c:v>ParaTransformer</c:v>
                </c:pt>
                <c:pt idx="3">
                  <c:v>ParaCabinet</c:v>
                </c:pt>
                <c:pt idx="4">
                  <c:v>IndirectPara</c:v>
                </c:pt>
              </c:strCache>
            </c:strRef>
          </c:cat>
          <c:val>
            <c:numRef>
              <c:f>'All-Histo'!$F$5:$F$9</c:f>
              <c:numCache>
                <c:formatCode>General</c:formatCode>
                <c:ptCount val="5"/>
                <c:pt idx="0">
                  <c:v>0.90574999999999994</c:v>
                </c:pt>
                <c:pt idx="1">
                  <c:v>4.9176666666666664</c:v>
                </c:pt>
                <c:pt idx="2">
                  <c:v>7.0871764705882345</c:v>
                </c:pt>
                <c:pt idx="3">
                  <c:v>10.835999999999999</c:v>
                </c:pt>
                <c:pt idx="4">
                  <c:v>14.433333333333334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67-FA4A-88C4-6312CC844232}"/>
            </c:ext>
          </c:extLst>
        </c:ser>
        <c:ser>
          <c:idx val="1"/>
          <c:order val="1"/>
          <c:tx>
            <c:strRef>
              <c:f>'All-Histo'!$G$4</c:f>
              <c:strCache>
                <c:ptCount val="1"/>
                <c:pt idx="0">
                  <c:v>Uncertain  (µs/op)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accent2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'All-Histo'!$C$5:$C$9</c:f>
              <c:strCache>
                <c:ptCount val="5"/>
                <c:pt idx="0">
                  <c:v>Single Cable</c:v>
                </c:pt>
                <c:pt idx="1">
                  <c:v>Cabinet</c:v>
                </c:pt>
                <c:pt idx="2">
                  <c:v>ParaTransformer</c:v>
                </c:pt>
                <c:pt idx="3">
                  <c:v>ParaCabinet</c:v>
                </c:pt>
                <c:pt idx="4">
                  <c:v>IndirectPara</c:v>
                </c:pt>
              </c:strCache>
            </c:strRef>
          </c:cat>
          <c:val>
            <c:numRef>
              <c:f>'All-Histo'!$G$5:$G$9</c:f>
              <c:numCache>
                <c:formatCode>General</c:formatCode>
                <c:ptCount val="5"/>
                <c:pt idx="0">
                  <c:v>1.5740000000000001</c:v>
                </c:pt>
                <c:pt idx="1">
                  <c:v>6.8359999999999994</c:v>
                </c:pt>
                <c:pt idx="2">
                  <c:v>9.596823529411763</c:v>
                </c:pt>
                <c:pt idx="3">
                  <c:v>14.079789473684215</c:v>
                </c:pt>
                <c:pt idx="4">
                  <c:v>18.225000000000001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67-FA4A-88C4-6312CC844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975663"/>
        <c:axId val="59955535"/>
      </c:barChart>
      <c:catAx>
        <c:axId val="31975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0" i="0" baseline="0">
                    <a:effectLst/>
                  </a:rPr>
                  <a:t>Scenarios</a:t>
                </a:r>
                <a:endParaRPr lang="en-LU">
                  <a:effectLst/>
                </a:endParaRPr>
              </a:p>
            </c:rich>
          </c:tx>
          <c:layout>
            <c:manualLayout>
              <c:xMode val="edge"/>
              <c:yMode val="edge"/>
              <c:x val="0.50616019549280478"/>
              <c:y val="0.927140840885455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L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U"/>
          </a:p>
        </c:txPr>
        <c:crossAx val="59955535"/>
        <c:crosses val="autoZero"/>
        <c:auto val="1"/>
        <c:lblAlgn val="ctr"/>
        <c:lblOffset val="100"/>
        <c:noMultiLvlLbl val="0"/>
      </c:catAx>
      <c:valAx>
        <c:axId val="5995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0" i="0" baseline="0">
                    <a:effectLst/>
                  </a:rPr>
                  <a:t>execution time (µs/op)</a:t>
                </a:r>
                <a:endParaRPr lang="en-LU">
                  <a:effectLst/>
                </a:endParaRPr>
              </a:p>
            </c:rich>
          </c:tx>
          <c:layout>
            <c:manualLayout>
              <c:xMode val="edge"/>
              <c:yMode val="edge"/>
              <c:x val="2.6332288401253918E-2"/>
              <c:y val="0.259663986738499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L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LU"/>
          </a:p>
        </c:txPr>
        <c:crossAx val="3197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267869572729742"/>
          <c:y val="0.16781198930322389"/>
          <c:w val="0.21910813812850197"/>
          <c:h val="0.129454123497720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L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L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_xlchart.v1.10</cx:f>
      </cx:strDim>
      <cx:numDim type="val">
        <cx:f>_xlchart.v1.12</cx:f>
      </cx:numDim>
    </cx:data>
    <cx:data id="1">
      <cx:strDim type="cat">
        <cx:f>_xlchart.v1.10</cx:f>
      </cx:strDim>
      <cx:numDim type="val">
        <cx:f>_xlchart.v1.14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1800" b="1" baseline="0"/>
            </a:pPr>
            <a:r>
              <a:rPr lang="en-GB" sz="18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Performance comparison between certain and uncertain load approximation </a:t>
            </a:r>
            <a:br>
              <a:rPr lang="en-GB" sz="1800" b="1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</a:br>
            <a:r>
              <a:rPr lang="en-GB" sz="1800" b="0" i="1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(preliminary results)</a:t>
            </a:r>
          </a:p>
        </cx:rich>
      </cx:tx>
    </cx:title>
    <cx:plotArea>
      <cx:plotAreaRegion>
        <cx:series layoutId="boxWhisker" uniqueId="{A81B664A-B9FA-B94C-B628-49A1CEDCA9D3}" formatIdx="0">
          <cx:tx>
            <cx:txData>
              <cx:f>_xlchart.v1.11</cx:f>
              <cx:v>Certain (µs/op)</cx:v>
            </cx:txData>
          </cx:tx>
          <cx:dataPt idx="1"/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AEAB63D-2BAA-1D42-8204-6C7CC234AAE1}" formatIdx="1">
          <cx:tx>
            <cx:txData>
              <cx:f>_xlchart.v1.13</cx:f>
              <cx:v>Uncertain  (µs/op)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Scenarios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2000"/>
              </a:pPr>
              <a:r>
                <a:rPr lang="en-GB" sz="2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Scenarios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1800" b="0" i="0" baseline="0">
                <a:solidFill>
                  <a:srgbClr val="595959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GB" sz="1800" baseline="0"/>
          </a:p>
        </cx:txPr>
      </cx:axis>
      <cx:axis id="1">
        <cx:valScaling/>
        <cx:title>
          <cx:tx>
            <cx:txData>
              <cx:v>execution time (µs/op)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2000"/>
              </a:pPr>
              <a:r>
                <a:rPr lang="en-GB" sz="2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execution time (µs/op)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800" baseline="0"/>
            </a:pPr>
            <a:endParaRPr lang="en-GB" sz="1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GB" sz="16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317500</xdr:colOff>
      <xdr:row>3</xdr:row>
      <xdr:rowOff>184150</xdr:rowOff>
    </xdr:from>
    <xdr:to>
      <xdr:col>18</xdr:col>
      <xdr:colOff>584200</xdr:colOff>
      <xdr:row>26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6E07FDE6-1377-604B-99A0-31B3626B4B9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04400" y="984250"/>
              <a:ext cx="9347200" cy="6115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13</xdr:row>
      <xdr:rowOff>241300</xdr:rowOff>
    </xdr:from>
    <xdr:to>
      <xdr:col>21</xdr:col>
      <xdr:colOff>736600</xdr:colOff>
      <xdr:row>34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EFA357-769F-A84A-9569-36A9418979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9"/>
  <sheetViews>
    <sheetView topLeftCell="A57" workbookViewId="0">
      <selection activeCell="A92" sqref="A92:D99"/>
    </sheetView>
  </sheetViews>
  <sheetFormatPr baseColWidth="10" defaultRowHeight="21"/>
  <cols>
    <col min="1" max="1" width="66" style="10" bestFit="1" customWidth="1"/>
    <col min="2" max="2" width="11.83203125" style="10" bestFit="1" customWidth="1"/>
    <col min="3" max="3" width="22.6640625" style="10" bestFit="1" customWidth="1"/>
    <col min="4" max="4" width="8" style="10" bestFit="1" customWidth="1"/>
    <col min="5" max="16384" width="10.83203125" style="10"/>
  </cols>
  <sheetData>
    <row r="1" spans="1:4">
      <c r="A1" s="10" t="s">
        <v>0</v>
      </c>
      <c r="B1" s="10" t="s">
        <v>1</v>
      </c>
      <c r="C1" s="10" t="s">
        <v>2</v>
      </c>
      <c r="D1" s="10" t="s">
        <v>3</v>
      </c>
    </row>
    <row r="2" spans="1:4">
      <c r="A2" s="10" t="s">
        <v>4</v>
      </c>
      <c r="B2" s="10">
        <v>4.9800000000000001E-3</v>
      </c>
      <c r="C2" s="10">
        <v>1.37E-4</v>
      </c>
      <c r="D2" s="10" t="s">
        <v>5</v>
      </c>
    </row>
    <row r="3" spans="1:4">
      <c r="A3" s="10" t="s">
        <v>6</v>
      </c>
      <c r="B3" s="10">
        <v>6.8989999999999998E-3</v>
      </c>
      <c r="C3" s="10">
        <v>1.1900000000000001E-4</v>
      </c>
      <c r="D3" s="10" t="s">
        <v>5</v>
      </c>
    </row>
    <row r="4" spans="1:4">
      <c r="A4" s="10" t="s">
        <v>7</v>
      </c>
      <c r="B4" s="10">
        <v>4.9620000000000003E-3</v>
      </c>
      <c r="C4" s="10">
        <v>2.9E-5</v>
      </c>
      <c r="D4" s="10" t="s">
        <v>5</v>
      </c>
    </row>
    <row r="5" spans="1:4">
      <c r="A5" s="10" t="s">
        <v>8</v>
      </c>
      <c r="B5" s="10">
        <v>6.9569999999999996E-3</v>
      </c>
      <c r="C5" s="10">
        <v>1.4300000000000001E-4</v>
      </c>
      <c r="D5" s="10" t="s">
        <v>5</v>
      </c>
    </row>
    <row r="6" spans="1:4">
      <c r="A6" s="10" t="s">
        <v>9</v>
      </c>
      <c r="B6" s="10">
        <v>4.8669999999999998E-3</v>
      </c>
      <c r="C6" s="10">
        <v>1.4E-5</v>
      </c>
      <c r="D6" s="10" t="s">
        <v>5</v>
      </c>
    </row>
    <row r="7" spans="1:4">
      <c r="A7" s="10" t="s">
        <v>10</v>
      </c>
      <c r="B7" s="10">
        <v>6.8799999999999998E-3</v>
      </c>
      <c r="C7" s="10">
        <v>7.8999999999999996E-5</v>
      </c>
      <c r="D7" s="10" t="s">
        <v>5</v>
      </c>
    </row>
    <row r="8" spans="1:4">
      <c r="A8" s="10" t="s">
        <v>11</v>
      </c>
      <c r="B8" s="10">
        <v>4.9059999999999998E-3</v>
      </c>
      <c r="C8" s="10">
        <v>3.0000000000000001E-5</v>
      </c>
      <c r="D8" s="10" t="s">
        <v>5</v>
      </c>
    </row>
    <row r="9" spans="1:4">
      <c r="A9" s="10" t="s">
        <v>12</v>
      </c>
      <c r="B9" s="10">
        <v>6.8089999999999999E-3</v>
      </c>
      <c r="C9" s="10">
        <v>5.8E-5</v>
      </c>
      <c r="D9" s="10" t="s">
        <v>5</v>
      </c>
    </row>
    <row r="10" spans="1:4">
      <c r="A10" s="10" t="s">
        <v>13</v>
      </c>
      <c r="B10" s="10">
        <v>4.8650000000000004E-3</v>
      </c>
      <c r="C10" s="10">
        <v>3.4999999999999997E-5</v>
      </c>
      <c r="D10" s="10" t="s">
        <v>5</v>
      </c>
    </row>
    <row r="11" spans="1:4">
      <c r="A11" s="10" t="s">
        <v>14</v>
      </c>
      <c r="B11" s="10">
        <v>6.7270000000000003E-3</v>
      </c>
      <c r="C11" s="10">
        <v>1.2E-4</v>
      </c>
      <c r="D11" s="10" t="s">
        <v>5</v>
      </c>
    </row>
    <row r="12" spans="1:4">
      <c r="A12" s="10" t="s">
        <v>15</v>
      </c>
      <c r="B12" s="10">
        <v>4.9259999999999998E-3</v>
      </c>
      <c r="C12" s="10">
        <v>6.6000000000000005E-5</v>
      </c>
      <c r="D12" s="10" t="s">
        <v>5</v>
      </c>
    </row>
    <row r="13" spans="1:4">
      <c r="A13" s="10" t="s">
        <v>16</v>
      </c>
      <c r="B13" s="10">
        <v>6.744E-3</v>
      </c>
      <c r="C13" s="10">
        <v>7.6000000000000004E-5</v>
      </c>
      <c r="D13" s="10" t="s">
        <v>5</v>
      </c>
    </row>
    <row r="14" spans="1:4">
      <c r="A14" s="10" t="s">
        <v>17</v>
      </c>
      <c r="B14" s="10">
        <v>1.4385E-2</v>
      </c>
      <c r="C14" s="10">
        <v>8.7999999999999998E-5</v>
      </c>
      <c r="D14" s="10" t="s">
        <v>5</v>
      </c>
    </row>
    <row r="15" spans="1:4">
      <c r="A15" s="10" t="s">
        <v>18</v>
      </c>
      <c r="B15" s="10">
        <v>1.8352E-2</v>
      </c>
      <c r="C15" s="10">
        <v>1.13E-4</v>
      </c>
      <c r="D15" s="10" t="s">
        <v>5</v>
      </c>
    </row>
    <row r="16" spans="1:4">
      <c r="A16" s="10" t="s">
        <v>19</v>
      </c>
      <c r="B16" s="10">
        <v>1.4419E-2</v>
      </c>
      <c r="C16" s="10">
        <v>8.2999999999999998E-5</v>
      </c>
      <c r="D16" s="10" t="s">
        <v>5</v>
      </c>
    </row>
    <row r="17" spans="1:4">
      <c r="A17" s="10" t="s">
        <v>20</v>
      </c>
      <c r="B17" s="10">
        <v>1.8098E-2</v>
      </c>
      <c r="C17" s="10">
        <v>9.2E-5</v>
      </c>
      <c r="D17" s="10" t="s">
        <v>5</v>
      </c>
    </row>
    <row r="18" spans="1:4">
      <c r="A18" s="10" t="s">
        <v>21</v>
      </c>
      <c r="B18" s="10">
        <v>1.4496E-2</v>
      </c>
      <c r="C18" s="10">
        <v>1.8100000000000001E-4</v>
      </c>
      <c r="D18" s="10" t="s">
        <v>5</v>
      </c>
    </row>
    <row r="19" spans="1:4">
      <c r="A19" s="10" t="s">
        <v>22</v>
      </c>
      <c r="B19" s="10">
        <v>1.8225000000000002E-2</v>
      </c>
      <c r="C19" s="10">
        <v>1.3899999999999999E-4</v>
      </c>
      <c r="D19" s="10" t="s">
        <v>5</v>
      </c>
    </row>
    <row r="20" spans="1:4">
      <c r="A20" s="10" t="s">
        <v>23</v>
      </c>
      <c r="B20" s="10">
        <v>1.1135000000000001E-2</v>
      </c>
      <c r="C20" s="10">
        <v>6.0300000000000002E-4</v>
      </c>
      <c r="D20" s="10" t="s">
        <v>5</v>
      </c>
    </row>
    <row r="21" spans="1:4">
      <c r="A21" s="10" t="s">
        <v>24</v>
      </c>
      <c r="B21" s="10">
        <v>1.4191E-2</v>
      </c>
      <c r="C21" s="10">
        <v>1.1E-4</v>
      </c>
      <c r="D21" s="10" t="s">
        <v>5</v>
      </c>
    </row>
    <row r="22" spans="1:4">
      <c r="A22" s="10" t="s">
        <v>25</v>
      </c>
      <c r="B22" s="10">
        <v>1.0926999999999999E-2</v>
      </c>
      <c r="C22" s="10">
        <v>4.6299999999999998E-4</v>
      </c>
      <c r="D22" s="10" t="s">
        <v>5</v>
      </c>
    </row>
    <row r="23" spans="1:4">
      <c r="A23" s="10" t="s">
        <v>26</v>
      </c>
      <c r="B23" s="10">
        <v>1.4064999999999999E-2</v>
      </c>
      <c r="C23" s="10">
        <v>5.8E-5</v>
      </c>
      <c r="D23" s="10" t="s">
        <v>5</v>
      </c>
    </row>
    <row r="24" spans="1:4">
      <c r="A24" s="10" t="s">
        <v>27</v>
      </c>
      <c r="B24" s="10">
        <v>1.0588E-2</v>
      </c>
      <c r="C24" s="10">
        <v>9.0000000000000006E-5</v>
      </c>
      <c r="D24" s="10" t="s">
        <v>5</v>
      </c>
    </row>
    <row r="25" spans="1:4">
      <c r="A25" s="10" t="s">
        <v>28</v>
      </c>
      <c r="B25" s="10">
        <v>1.4019999999999999E-2</v>
      </c>
      <c r="C25" s="10">
        <v>9.8999999999999994E-5</v>
      </c>
      <c r="D25" s="10" t="s">
        <v>5</v>
      </c>
    </row>
    <row r="26" spans="1:4">
      <c r="A26" s="10" t="s">
        <v>29</v>
      </c>
      <c r="B26" s="10">
        <v>1.1354E-2</v>
      </c>
      <c r="C26" s="10">
        <v>5.1199999999999998E-4</v>
      </c>
      <c r="D26" s="10" t="s">
        <v>5</v>
      </c>
    </row>
    <row r="27" spans="1:4">
      <c r="A27" s="10" t="s">
        <v>30</v>
      </c>
      <c r="B27" s="10">
        <v>1.4094000000000001E-2</v>
      </c>
      <c r="C27" s="10">
        <v>1.5699999999999999E-4</v>
      </c>
      <c r="D27" s="10" t="s">
        <v>5</v>
      </c>
    </row>
    <row r="28" spans="1:4">
      <c r="A28" s="10" t="s">
        <v>31</v>
      </c>
      <c r="B28" s="10">
        <v>1.0593999999999999E-2</v>
      </c>
      <c r="C28" s="10">
        <v>4.6999999999999997E-5</v>
      </c>
      <c r="D28" s="10" t="s">
        <v>5</v>
      </c>
    </row>
    <row r="29" spans="1:4">
      <c r="A29" s="10" t="s">
        <v>32</v>
      </c>
      <c r="B29" s="10">
        <v>1.4137E-2</v>
      </c>
      <c r="C29" s="10">
        <v>1.5899999999999999E-4</v>
      </c>
      <c r="D29" s="10" t="s">
        <v>5</v>
      </c>
    </row>
    <row r="30" spans="1:4">
      <c r="A30" s="10" t="s">
        <v>33</v>
      </c>
      <c r="B30" s="10">
        <v>1.0630000000000001E-2</v>
      </c>
      <c r="C30" s="10">
        <v>9.5000000000000005E-5</v>
      </c>
      <c r="D30" s="10" t="s">
        <v>5</v>
      </c>
    </row>
    <row r="31" spans="1:4">
      <c r="A31" s="10" t="s">
        <v>34</v>
      </c>
      <c r="B31" s="10">
        <v>1.4137E-2</v>
      </c>
      <c r="C31" s="10">
        <v>1.4100000000000001E-4</v>
      </c>
      <c r="D31" s="10" t="s">
        <v>5</v>
      </c>
    </row>
    <row r="32" spans="1:4">
      <c r="A32" s="10" t="s">
        <v>35</v>
      </c>
      <c r="B32" s="10">
        <v>1.0798E-2</v>
      </c>
      <c r="C32" s="10">
        <v>3.2600000000000001E-4</v>
      </c>
      <c r="D32" s="10" t="s">
        <v>5</v>
      </c>
    </row>
    <row r="33" spans="1:4">
      <c r="A33" s="10" t="s">
        <v>36</v>
      </c>
      <c r="B33" s="10">
        <v>1.4043999999999999E-2</v>
      </c>
      <c r="C33" s="10">
        <v>1.5300000000000001E-4</v>
      </c>
      <c r="D33" s="10" t="s">
        <v>5</v>
      </c>
    </row>
    <row r="34" spans="1:4">
      <c r="A34" s="10" t="s">
        <v>37</v>
      </c>
      <c r="B34" s="10">
        <v>1.0529E-2</v>
      </c>
      <c r="C34" s="10">
        <v>4.6999999999999997E-5</v>
      </c>
      <c r="D34" s="10" t="s">
        <v>5</v>
      </c>
    </row>
    <row r="35" spans="1:4">
      <c r="A35" s="10" t="s">
        <v>38</v>
      </c>
      <c r="B35" s="10">
        <v>1.4132E-2</v>
      </c>
      <c r="C35" s="10">
        <v>6.8999999999999997E-5</v>
      </c>
      <c r="D35" s="10" t="s">
        <v>5</v>
      </c>
    </row>
    <row r="36" spans="1:4">
      <c r="A36" s="10" t="s">
        <v>39</v>
      </c>
      <c r="B36" s="10">
        <v>1.0977000000000001E-2</v>
      </c>
      <c r="C36" s="10">
        <v>4.7800000000000002E-4</v>
      </c>
      <c r="D36" s="10" t="s">
        <v>5</v>
      </c>
    </row>
    <row r="37" spans="1:4">
      <c r="A37" s="10" t="s">
        <v>40</v>
      </c>
      <c r="B37" s="10">
        <v>1.4094000000000001E-2</v>
      </c>
      <c r="C37" s="10">
        <v>1.5699999999999999E-4</v>
      </c>
      <c r="D37" s="10" t="s">
        <v>5</v>
      </c>
    </row>
    <row r="38" spans="1:4">
      <c r="A38" s="10" t="s">
        <v>41</v>
      </c>
      <c r="B38" s="10">
        <v>1.0713E-2</v>
      </c>
      <c r="C38" s="10">
        <v>7.1000000000000005E-5</v>
      </c>
      <c r="D38" s="10" t="s">
        <v>5</v>
      </c>
    </row>
    <row r="39" spans="1:4">
      <c r="A39" s="10" t="s">
        <v>42</v>
      </c>
      <c r="B39" s="10">
        <v>1.4149E-2</v>
      </c>
      <c r="C39" s="10">
        <v>9.2999999999999997E-5</v>
      </c>
      <c r="D39" s="10" t="s">
        <v>5</v>
      </c>
    </row>
    <row r="40" spans="1:4">
      <c r="A40" s="10" t="s">
        <v>43</v>
      </c>
      <c r="B40" s="10">
        <v>1.0984000000000001E-2</v>
      </c>
      <c r="C40" s="10">
        <v>4.8999999999999998E-4</v>
      </c>
      <c r="D40" s="10" t="s">
        <v>5</v>
      </c>
    </row>
    <row r="41" spans="1:4">
      <c r="A41" s="10" t="s">
        <v>44</v>
      </c>
      <c r="B41" s="10">
        <v>1.3995E-2</v>
      </c>
      <c r="C41" s="10">
        <v>1.4100000000000001E-4</v>
      </c>
      <c r="D41" s="10" t="s">
        <v>5</v>
      </c>
    </row>
    <row r="42" spans="1:4">
      <c r="A42" s="10" t="s">
        <v>45</v>
      </c>
      <c r="B42" s="10">
        <v>1.0937000000000001E-2</v>
      </c>
      <c r="C42" s="10">
        <v>5.04E-4</v>
      </c>
      <c r="D42" s="10" t="s">
        <v>5</v>
      </c>
    </row>
    <row r="43" spans="1:4">
      <c r="A43" s="10" t="s">
        <v>46</v>
      </c>
      <c r="B43" s="10">
        <v>1.4012999999999999E-2</v>
      </c>
      <c r="C43" s="10">
        <v>9.7E-5</v>
      </c>
      <c r="D43" s="10" t="s">
        <v>5</v>
      </c>
    </row>
    <row r="44" spans="1:4">
      <c r="A44" s="10" t="s">
        <v>47</v>
      </c>
      <c r="B44" s="10">
        <v>1.1011E-2</v>
      </c>
      <c r="C44" s="10">
        <v>5.8500000000000002E-4</v>
      </c>
      <c r="D44" s="10" t="s">
        <v>5</v>
      </c>
    </row>
    <row r="45" spans="1:4">
      <c r="A45" s="10" t="s">
        <v>48</v>
      </c>
      <c r="B45" s="10">
        <v>1.4095E-2</v>
      </c>
      <c r="C45" s="10">
        <v>6.7999999999999999E-5</v>
      </c>
      <c r="D45" s="10" t="s">
        <v>5</v>
      </c>
    </row>
    <row r="46" spans="1:4">
      <c r="A46" s="10" t="s">
        <v>49</v>
      </c>
      <c r="B46" s="10">
        <v>1.0621E-2</v>
      </c>
      <c r="C46" s="10">
        <v>1.03E-4</v>
      </c>
      <c r="D46" s="10" t="s">
        <v>5</v>
      </c>
    </row>
    <row r="47" spans="1:4">
      <c r="A47" s="10" t="s">
        <v>50</v>
      </c>
      <c r="B47" s="10">
        <v>1.414E-2</v>
      </c>
      <c r="C47" s="10">
        <v>1.64E-4</v>
      </c>
      <c r="D47" s="10" t="s">
        <v>5</v>
      </c>
    </row>
    <row r="48" spans="1:4">
      <c r="A48" s="10" t="s">
        <v>51</v>
      </c>
      <c r="B48" s="10">
        <v>1.0647999999999999E-2</v>
      </c>
      <c r="C48" s="10">
        <v>5.8999999999999998E-5</v>
      </c>
      <c r="D48" s="10" t="s">
        <v>5</v>
      </c>
    </row>
    <row r="49" spans="1:4">
      <c r="A49" s="10" t="s">
        <v>52</v>
      </c>
      <c r="B49" s="10">
        <v>1.4130999999999999E-2</v>
      </c>
      <c r="C49" s="10">
        <v>7.7999999999999999E-5</v>
      </c>
      <c r="D49" s="10" t="s">
        <v>5</v>
      </c>
    </row>
    <row r="50" spans="1:4">
      <c r="A50" s="10" t="s">
        <v>53</v>
      </c>
      <c r="B50" s="10">
        <v>1.0952E-2</v>
      </c>
      <c r="C50" s="10">
        <v>5.5199999999999997E-4</v>
      </c>
      <c r="D50" s="10" t="s">
        <v>5</v>
      </c>
    </row>
    <row r="51" spans="1:4">
      <c r="A51" s="10" t="s">
        <v>54</v>
      </c>
      <c r="B51" s="10">
        <v>1.4045999999999999E-2</v>
      </c>
      <c r="C51" s="10">
        <v>1.2999999999999999E-4</v>
      </c>
      <c r="D51" s="10" t="s">
        <v>5</v>
      </c>
    </row>
    <row r="52" spans="1:4">
      <c r="A52" s="10" t="s">
        <v>55</v>
      </c>
      <c r="B52" s="10">
        <v>1.0678E-2</v>
      </c>
      <c r="C52" s="10">
        <v>6.7000000000000002E-5</v>
      </c>
      <c r="D52" s="10" t="s">
        <v>5</v>
      </c>
    </row>
    <row r="53" spans="1:4">
      <c r="A53" s="10" t="s">
        <v>56</v>
      </c>
      <c r="B53" s="10">
        <v>1.4055E-2</v>
      </c>
      <c r="C53" s="10">
        <v>1.5699999999999999E-4</v>
      </c>
      <c r="D53" s="10" t="s">
        <v>5</v>
      </c>
    </row>
    <row r="54" spans="1:4">
      <c r="A54" s="10" t="s">
        <v>57</v>
      </c>
      <c r="B54" s="10">
        <v>1.1096E-2</v>
      </c>
      <c r="C54" s="10">
        <v>5.5500000000000005E-4</v>
      </c>
      <c r="D54" s="10" t="s">
        <v>5</v>
      </c>
    </row>
    <row r="55" spans="1:4">
      <c r="A55" s="10" t="s">
        <v>58</v>
      </c>
      <c r="B55" s="10">
        <v>1.4034E-2</v>
      </c>
      <c r="C55" s="10">
        <v>5.1999999999999997E-5</v>
      </c>
      <c r="D55" s="10" t="s">
        <v>5</v>
      </c>
    </row>
    <row r="56" spans="1:4">
      <c r="A56" s="10" t="s">
        <v>59</v>
      </c>
      <c r="B56" s="10">
        <v>1.0711999999999999E-2</v>
      </c>
      <c r="C56" s="10">
        <v>1.0900000000000001E-4</v>
      </c>
      <c r="D56" s="10" t="s">
        <v>5</v>
      </c>
    </row>
    <row r="57" spans="1:4">
      <c r="A57" s="10" t="s">
        <v>60</v>
      </c>
      <c r="B57" s="10">
        <v>1.3944E-2</v>
      </c>
      <c r="C57" s="10">
        <v>1.5100000000000001E-4</v>
      </c>
      <c r="D57" s="10" t="s">
        <v>5</v>
      </c>
    </row>
    <row r="58" spans="1:4">
      <c r="A58" s="10" t="s">
        <v>61</v>
      </c>
      <c r="B58" s="10">
        <v>6.9239999999999996E-3</v>
      </c>
      <c r="C58" s="10">
        <v>5.3000000000000001E-5</v>
      </c>
      <c r="D58" s="10" t="s">
        <v>5</v>
      </c>
    </row>
    <row r="59" spans="1:4">
      <c r="A59" s="10" t="s">
        <v>62</v>
      </c>
      <c r="B59" s="10">
        <v>9.2919999999999999E-3</v>
      </c>
      <c r="C59" s="10">
        <v>1E-4</v>
      </c>
      <c r="D59" s="10" t="s">
        <v>5</v>
      </c>
    </row>
    <row r="60" spans="1:4">
      <c r="A60" s="10" t="s">
        <v>63</v>
      </c>
      <c r="B60" s="10">
        <v>7.0479999999999996E-3</v>
      </c>
      <c r="C60" s="10">
        <v>1.8699999999999999E-4</v>
      </c>
      <c r="D60" s="10" t="s">
        <v>5</v>
      </c>
    </row>
    <row r="61" spans="1:4">
      <c r="A61" s="10" t="s">
        <v>64</v>
      </c>
      <c r="B61" s="10">
        <v>9.3229999999999997E-3</v>
      </c>
      <c r="C61" s="10">
        <v>1.15E-4</v>
      </c>
      <c r="D61" s="10" t="s">
        <v>5</v>
      </c>
    </row>
    <row r="62" spans="1:4">
      <c r="A62" s="10" t="s">
        <v>65</v>
      </c>
      <c r="B62" s="10">
        <v>6.9810000000000002E-3</v>
      </c>
      <c r="C62" s="10">
        <v>9.2999999999999997E-5</v>
      </c>
      <c r="D62" s="10" t="s">
        <v>5</v>
      </c>
    </row>
    <row r="63" spans="1:4">
      <c r="A63" s="10" t="s">
        <v>66</v>
      </c>
      <c r="B63" s="10">
        <v>9.4780000000000003E-3</v>
      </c>
      <c r="C63" s="10">
        <v>1.3899999999999999E-4</v>
      </c>
      <c r="D63" s="10" t="s">
        <v>5</v>
      </c>
    </row>
    <row r="64" spans="1:4">
      <c r="A64" s="10" t="s">
        <v>67</v>
      </c>
      <c r="B64" s="10">
        <v>6.9319999999999998E-3</v>
      </c>
      <c r="C64" s="10">
        <v>6.4999999999999994E-5</v>
      </c>
      <c r="D64" s="10" t="s">
        <v>5</v>
      </c>
    </row>
    <row r="65" spans="1:4">
      <c r="A65" s="10" t="s">
        <v>68</v>
      </c>
      <c r="B65" s="10">
        <v>9.2960000000000004E-3</v>
      </c>
      <c r="C65" s="10">
        <v>3.4999999999999997E-5</v>
      </c>
      <c r="D65" s="10" t="s">
        <v>5</v>
      </c>
    </row>
    <row r="66" spans="1:4">
      <c r="A66" s="10" t="s">
        <v>69</v>
      </c>
      <c r="B66" s="10">
        <v>6.8669999999999998E-3</v>
      </c>
      <c r="C66" s="10">
        <v>3.6000000000000001E-5</v>
      </c>
      <c r="D66" s="10" t="s">
        <v>5</v>
      </c>
    </row>
    <row r="67" spans="1:4">
      <c r="A67" s="10" t="s">
        <v>70</v>
      </c>
      <c r="B67" s="10">
        <v>9.8379999999999995E-3</v>
      </c>
      <c r="C67" s="10">
        <v>5.3000000000000001E-5</v>
      </c>
      <c r="D67" s="10" t="s">
        <v>5</v>
      </c>
    </row>
    <row r="68" spans="1:4">
      <c r="A68" s="10" t="s">
        <v>71</v>
      </c>
      <c r="B68" s="10">
        <v>7.1789999999999996E-3</v>
      </c>
      <c r="C68" s="10">
        <v>4.5000000000000003E-5</v>
      </c>
      <c r="D68" s="10" t="s">
        <v>5</v>
      </c>
    </row>
    <row r="69" spans="1:4">
      <c r="A69" s="10" t="s">
        <v>72</v>
      </c>
      <c r="B69" s="10">
        <v>1.0087E-2</v>
      </c>
      <c r="C69" s="10">
        <v>1.75E-4</v>
      </c>
      <c r="D69" s="10" t="s">
        <v>5</v>
      </c>
    </row>
    <row r="70" spans="1:4">
      <c r="A70" s="10" t="s">
        <v>73</v>
      </c>
      <c r="B70" s="10">
        <v>7.4180000000000001E-3</v>
      </c>
      <c r="C70" s="10">
        <v>2.5500000000000002E-4</v>
      </c>
      <c r="D70" s="10" t="s">
        <v>5</v>
      </c>
    </row>
    <row r="71" spans="1:4">
      <c r="A71" s="10" t="s">
        <v>74</v>
      </c>
      <c r="B71" s="10">
        <v>9.9629999999999996E-3</v>
      </c>
      <c r="C71" s="10">
        <v>1.06E-4</v>
      </c>
      <c r="D71" s="10" t="s">
        <v>5</v>
      </c>
    </row>
    <row r="72" spans="1:4">
      <c r="A72" s="10" t="s">
        <v>75</v>
      </c>
      <c r="B72" s="10">
        <v>7.2570000000000004E-3</v>
      </c>
      <c r="C72" s="10">
        <v>3.3000000000000003E-5</v>
      </c>
      <c r="D72" s="10" t="s">
        <v>5</v>
      </c>
    </row>
    <row r="73" spans="1:4">
      <c r="A73" s="10" t="s">
        <v>76</v>
      </c>
      <c r="B73" s="10">
        <v>9.7610000000000006E-3</v>
      </c>
      <c r="C73" s="10">
        <v>3.1700000000000001E-4</v>
      </c>
      <c r="D73" s="10" t="s">
        <v>5</v>
      </c>
    </row>
    <row r="74" spans="1:4">
      <c r="A74" s="10" t="s">
        <v>77</v>
      </c>
      <c r="B74" s="10">
        <v>7.6080000000000002E-3</v>
      </c>
      <c r="C74" s="10">
        <v>2.31E-4</v>
      </c>
      <c r="D74" s="10" t="s">
        <v>5</v>
      </c>
    </row>
    <row r="75" spans="1:4">
      <c r="A75" s="10" t="s">
        <v>78</v>
      </c>
      <c r="B75" s="10">
        <v>1.0271000000000001E-2</v>
      </c>
      <c r="C75" s="10">
        <v>3.4400000000000001E-4</v>
      </c>
      <c r="D75" s="10" t="s">
        <v>5</v>
      </c>
    </row>
    <row r="76" spans="1:4">
      <c r="A76" s="10" t="s">
        <v>79</v>
      </c>
      <c r="B76" s="10">
        <v>7.7470000000000004E-3</v>
      </c>
      <c r="C76" s="10">
        <v>1.2999999999999999E-4</v>
      </c>
      <c r="D76" s="10" t="s">
        <v>5</v>
      </c>
    </row>
    <row r="77" spans="1:4">
      <c r="A77" s="10" t="s">
        <v>80</v>
      </c>
      <c r="B77" s="10">
        <v>1.0151E-2</v>
      </c>
      <c r="C77" s="10">
        <v>4.0700000000000003E-4</v>
      </c>
      <c r="D77" s="10" t="s">
        <v>5</v>
      </c>
    </row>
    <row r="78" spans="1:4">
      <c r="A78" s="10" t="s">
        <v>81</v>
      </c>
      <c r="B78" s="10">
        <v>7.1199999999999996E-3</v>
      </c>
      <c r="C78" s="10">
        <v>1.73E-4</v>
      </c>
      <c r="D78" s="10" t="s">
        <v>5</v>
      </c>
    </row>
    <row r="79" spans="1:4">
      <c r="A79" s="10" t="s">
        <v>82</v>
      </c>
      <c r="B79" s="10">
        <v>9.3779999999999992E-3</v>
      </c>
      <c r="C79" s="10">
        <v>1.46E-4</v>
      </c>
      <c r="D79" s="10" t="s">
        <v>5</v>
      </c>
    </row>
    <row r="80" spans="1:4">
      <c r="A80" s="10" t="s">
        <v>83</v>
      </c>
      <c r="B80" s="10">
        <v>6.9839999999999998E-3</v>
      </c>
      <c r="C80" s="10">
        <v>9.2E-5</v>
      </c>
      <c r="D80" s="10" t="s">
        <v>5</v>
      </c>
    </row>
    <row r="81" spans="1:4">
      <c r="A81" s="10" t="s">
        <v>84</v>
      </c>
      <c r="B81" s="10">
        <v>9.4369999999999992E-3</v>
      </c>
      <c r="C81" s="10">
        <v>9.5000000000000005E-5</v>
      </c>
      <c r="D81" s="10" t="s">
        <v>5</v>
      </c>
    </row>
    <row r="82" spans="1:4">
      <c r="A82" s="10" t="s">
        <v>85</v>
      </c>
      <c r="B82" s="10">
        <v>6.9069999999999999E-3</v>
      </c>
      <c r="C82" s="10">
        <v>4.6E-5</v>
      </c>
      <c r="D82" s="10" t="s">
        <v>5</v>
      </c>
    </row>
    <row r="83" spans="1:4">
      <c r="A83" s="10" t="s">
        <v>86</v>
      </c>
      <c r="B83" s="10">
        <v>9.3270000000000002E-3</v>
      </c>
      <c r="C83" s="10">
        <v>7.3999999999999996E-5</v>
      </c>
      <c r="D83" s="10" t="s">
        <v>5</v>
      </c>
    </row>
    <row r="84" spans="1:4">
      <c r="A84" s="10" t="s">
        <v>87</v>
      </c>
      <c r="B84" s="10">
        <v>6.8269999999999997E-3</v>
      </c>
      <c r="C84" s="10">
        <v>3.4E-5</v>
      </c>
      <c r="D84" s="10" t="s">
        <v>5</v>
      </c>
    </row>
    <row r="85" spans="1:4">
      <c r="A85" s="10" t="s">
        <v>88</v>
      </c>
      <c r="B85" s="10">
        <v>9.4240000000000001E-3</v>
      </c>
      <c r="C85" s="10">
        <v>1.27E-4</v>
      </c>
      <c r="D85" s="10" t="s">
        <v>5</v>
      </c>
    </row>
    <row r="86" spans="1:4">
      <c r="A86" s="10" t="s">
        <v>89</v>
      </c>
      <c r="B86" s="10">
        <v>6.8739999999999999E-3</v>
      </c>
      <c r="C86" s="10">
        <v>6.9999999999999994E-5</v>
      </c>
      <c r="D86" s="10" t="s">
        <v>5</v>
      </c>
    </row>
    <row r="87" spans="1:4">
      <c r="A87" s="10" t="s">
        <v>90</v>
      </c>
      <c r="B87" s="10">
        <v>9.3670000000000003E-3</v>
      </c>
      <c r="C87" s="10">
        <v>1.5100000000000001E-4</v>
      </c>
      <c r="D87" s="10" t="s">
        <v>5</v>
      </c>
    </row>
    <row r="88" spans="1:4">
      <c r="A88" s="10" t="s">
        <v>91</v>
      </c>
      <c r="B88" s="10">
        <v>6.9080000000000001E-3</v>
      </c>
      <c r="C88" s="10">
        <v>3.4E-5</v>
      </c>
      <c r="D88" s="10" t="s">
        <v>5</v>
      </c>
    </row>
    <row r="89" spans="1:4">
      <c r="A89" s="10" t="s">
        <v>92</v>
      </c>
      <c r="B89" s="10">
        <v>9.4029999999999999E-3</v>
      </c>
      <c r="C89" s="10">
        <v>2.5099999999999998E-4</v>
      </c>
      <c r="D89" s="10" t="s">
        <v>5</v>
      </c>
    </row>
    <row r="90" spans="1:4">
      <c r="A90" s="10" t="s">
        <v>93</v>
      </c>
      <c r="B90" s="10">
        <v>6.901E-3</v>
      </c>
      <c r="C90" s="10">
        <v>4.8999999999999998E-5</v>
      </c>
      <c r="D90" s="10" t="s">
        <v>5</v>
      </c>
    </row>
    <row r="91" spans="1:4">
      <c r="A91" s="10" t="s">
        <v>94</v>
      </c>
      <c r="B91" s="10">
        <v>9.3500000000000007E-3</v>
      </c>
      <c r="C91" s="10">
        <v>1.4100000000000001E-4</v>
      </c>
      <c r="D91" s="10" t="s">
        <v>5</v>
      </c>
    </row>
    <row r="92" spans="1:4">
      <c r="A92" s="10" t="s">
        <v>95</v>
      </c>
      <c r="B92" s="10">
        <v>9.0700000000000004E-4</v>
      </c>
      <c r="C92" s="10">
        <v>1.2E-5</v>
      </c>
      <c r="D92" s="10" t="s">
        <v>5</v>
      </c>
    </row>
    <row r="93" spans="1:4">
      <c r="A93" s="10" t="s">
        <v>96</v>
      </c>
      <c r="B93" s="10">
        <v>1.5679999999999999E-3</v>
      </c>
      <c r="C93" s="10">
        <v>1.0000000000000001E-5</v>
      </c>
      <c r="D93" s="10" t="s">
        <v>5</v>
      </c>
    </row>
    <row r="94" spans="1:4">
      <c r="A94" s="10" t="s">
        <v>97</v>
      </c>
      <c r="B94" s="10">
        <v>9.1100000000000003E-4</v>
      </c>
      <c r="C94" s="10">
        <v>1.1E-5</v>
      </c>
      <c r="D94" s="10" t="s">
        <v>5</v>
      </c>
    </row>
    <row r="95" spans="1:4">
      <c r="A95" s="10" t="s">
        <v>98</v>
      </c>
      <c r="B95" s="10">
        <v>1.56E-3</v>
      </c>
      <c r="C95" s="10">
        <v>1.2E-5</v>
      </c>
      <c r="D95" s="10" t="s">
        <v>5</v>
      </c>
    </row>
    <row r="96" spans="1:4">
      <c r="A96" s="10" t="s">
        <v>99</v>
      </c>
      <c r="B96" s="10">
        <v>8.9999999999999998E-4</v>
      </c>
      <c r="C96" s="10">
        <v>6.9999999999999999E-6</v>
      </c>
      <c r="D96" s="10" t="s">
        <v>5</v>
      </c>
    </row>
    <row r="97" spans="1:4">
      <c r="A97" s="10" t="s">
        <v>100</v>
      </c>
      <c r="B97" s="10">
        <v>1.5770000000000001E-3</v>
      </c>
      <c r="C97" s="10">
        <v>1.4E-5</v>
      </c>
      <c r="D97" s="10" t="s">
        <v>5</v>
      </c>
    </row>
    <row r="98" spans="1:4">
      <c r="A98" s="10" t="s">
        <v>101</v>
      </c>
      <c r="B98" s="10">
        <v>9.0499999999999999E-4</v>
      </c>
      <c r="C98" s="10">
        <v>9.0000000000000002E-6</v>
      </c>
      <c r="D98" s="10" t="s">
        <v>5</v>
      </c>
    </row>
    <row r="99" spans="1:4">
      <c r="A99" s="10" t="s">
        <v>102</v>
      </c>
      <c r="B99" s="10">
        <v>1.591E-3</v>
      </c>
      <c r="C99" s="10">
        <v>1.9000000000000001E-5</v>
      </c>
      <c r="D99" s="10" t="s">
        <v>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52"/>
  <sheetViews>
    <sheetView topLeftCell="A2" workbookViewId="0">
      <selection activeCell="C50" sqref="C50"/>
    </sheetView>
  </sheetViews>
  <sheetFormatPr baseColWidth="10" defaultRowHeight="21"/>
  <cols>
    <col min="1" max="2" width="10.83203125" style="4"/>
    <col min="3" max="3" width="21.1640625" style="4" bestFit="1" customWidth="1"/>
    <col min="4" max="4" width="19.1640625" style="4" bestFit="1" customWidth="1"/>
    <col min="5" max="5" width="22.33203125" style="4" bestFit="1" customWidth="1"/>
    <col min="6" max="6" width="18.33203125" style="4" bestFit="1" customWidth="1"/>
    <col min="7" max="7" width="21.83203125" style="4" bestFit="1" customWidth="1"/>
    <col min="8" max="16384" width="10.83203125" style="4"/>
  </cols>
  <sheetData>
    <row r="3" spans="3:10">
      <c r="C3" s="6" t="s">
        <v>158</v>
      </c>
      <c r="D3" s="6" t="s">
        <v>164</v>
      </c>
      <c r="E3" s="5" t="s">
        <v>165</v>
      </c>
      <c r="F3" s="6" t="s">
        <v>166</v>
      </c>
      <c r="G3" s="5" t="s">
        <v>167</v>
      </c>
      <c r="H3" s="13"/>
      <c r="I3" s="13"/>
      <c r="J3" s="14"/>
    </row>
    <row r="4" spans="3:10">
      <c r="C4" s="4" t="s">
        <v>159</v>
      </c>
      <c r="D4" s="4">
        <v>9.0700000000000004E-4</v>
      </c>
      <c r="E4" s="4">
        <v>1.5679999999999999E-3</v>
      </c>
      <c r="F4" s="4">
        <f>D4*1000</f>
        <v>0.90700000000000003</v>
      </c>
      <c r="G4" s="4">
        <f>E4*1000</f>
        <v>1.5680000000000001</v>
      </c>
      <c r="I4" s="9"/>
    </row>
    <row r="5" spans="3:10">
      <c r="C5" s="4" t="s">
        <v>159</v>
      </c>
      <c r="D5" s="4">
        <v>8.9999999999999998E-4</v>
      </c>
      <c r="E5" s="4">
        <v>1.5770000000000001E-3</v>
      </c>
      <c r="F5" s="4">
        <f t="shared" ref="F5:F52" si="0">D5*1000</f>
        <v>0.9</v>
      </c>
      <c r="G5" s="4">
        <f t="shared" ref="G5:G52" si="1">E5*1000</f>
        <v>1.577</v>
      </c>
      <c r="I5" s="9"/>
    </row>
    <row r="6" spans="3:10">
      <c r="C6" s="4" t="s">
        <v>159</v>
      </c>
      <c r="D6" s="4">
        <v>9.0499999999999999E-4</v>
      </c>
      <c r="E6" s="4">
        <v>1.591E-3</v>
      </c>
      <c r="F6" s="4">
        <f t="shared" si="0"/>
        <v>0.90500000000000003</v>
      </c>
      <c r="G6" s="4">
        <f t="shared" si="1"/>
        <v>1.591</v>
      </c>
      <c r="I6" s="9"/>
    </row>
    <row r="7" spans="3:10">
      <c r="C7" s="4" t="s">
        <v>159</v>
      </c>
      <c r="D7" s="4">
        <v>9.1100000000000003E-4</v>
      </c>
      <c r="E7" s="4">
        <v>1.56E-3</v>
      </c>
      <c r="F7" s="4">
        <f t="shared" si="0"/>
        <v>0.91100000000000003</v>
      </c>
      <c r="G7" s="4">
        <f t="shared" si="1"/>
        <v>1.56</v>
      </c>
      <c r="I7" s="9"/>
    </row>
    <row r="8" spans="3:10">
      <c r="C8" s="4" t="s">
        <v>160</v>
      </c>
      <c r="D8" s="3">
        <v>4.9800000000000001E-3</v>
      </c>
      <c r="E8" s="3">
        <v>6.8989999999999998E-3</v>
      </c>
      <c r="F8" s="4">
        <f t="shared" si="0"/>
        <v>4.9800000000000004</v>
      </c>
      <c r="G8" s="4">
        <f t="shared" si="1"/>
        <v>6.899</v>
      </c>
      <c r="I8" s="9"/>
    </row>
    <row r="9" spans="3:10">
      <c r="C9" s="4" t="s">
        <v>160</v>
      </c>
      <c r="D9" s="3">
        <v>4.9620000000000003E-3</v>
      </c>
      <c r="E9" s="3">
        <v>6.9569999999999996E-3</v>
      </c>
      <c r="F9" s="4">
        <f t="shared" si="0"/>
        <v>4.9620000000000006</v>
      </c>
      <c r="G9" s="4">
        <f t="shared" si="1"/>
        <v>6.9569999999999999</v>
      </c>
      <c r="I9" s="9"/>
    </row>
    <row r="10" spans="3:10">
      <c r="C10" s="4" t="s">
        <v>160</v>
      </c>
      <c r="D10" s="3">
        <v>4.8669999999999998E-3</v>
      </c>
      <c r="E10" s="3">
        <v>6.8799999999999998E-3</v>
      </c>
      <c r="F10" s="4">
        <f t="shared" si="0"/>
        <v>4.867</v>
      </c>
      <c r="G10" s="4">
        <f t="shared" si="1"/>
        <v>6.88</v>
      </c>
      <c r="I10" s="9"/>
    </row>
    <row r="11" spans="3:10">
      <c r="C11" s="4" t="s">
        <v>160</v>
      </c>
      <c r="D11" s="3">
        <v>4.9059999999999998E-3</v>
      </c>
      <c r="E11" s="3">
        <v>6.8089999999999999E-3</v>
      </c>
      <c r="F11" s="4">
        <f t="shared" si="0"/>
        <v>4.9059999999999997</v>
      </c>
      <c r="G11" s="4">
        <f t="shared" si="1"/>
        <v>6.8090000000000002</v>
      </c>
      <c r="I11" s="9"/>
    </row>
    <row r="12" spans="3:10">
      <c r="C12" s="4" t="s">
        <v>160</v>
      </c>
      <c r="D12" s="3">
        <v>4.8650000000000004E-3</v>
      </c>
      <c r="E12" s="3">
        <v>6.7270000000000003E-3</v>
      </c>
      <c r="F12" s="4">
        <f t="shared" si="0"/>
        <v>4.8650000000000002</v>
      </c>
      <c r="G12" s="4">
        <f t="shared" si="1"/>
        <v>6.7270000000000003</v>
      </c>
      <c r="I12" s="9"/>
    </row>
    <row r="13" spans="3:10">
      <c r="C13" s="4" t="s">
        <v>160</v>
      </c>
      <c r="D13" s="3">
        <v>4.9259999999999998E-3</v>
      </c>
      <c r="E13" s="3">
        <v>6.744E-3</v>
      </c>
      <c r="F13" s="4">
        <f t="shared" si="0"/>
        <v>4.9260000000000002</v>
      </c>
      <c r="G13" s="4">
        <f t="shared" si="1"/>
        <v>6.7439999999999998</v>
      </c>
      <c r="I13" s="9"/>
    </row>
    <row r="14" spans="3:10">
      <c r="C14" s="4" t="s">
        <v>161</v>
      </c>
      <c r="D14" s="4">
        <v>7.6080000000000002E-3</v>
      </c>
      <c r="E14" s="4">
        <v>1.0271000000000001E-2</v>
      </c>
      <c r="F14" s="4">
        <f t="shared" si="0"/>
        <v>7.6080000000000005</v>
      </c>
      <c r="G14" s="4">
        <f t="shared" si="1"/>
        <v>10.271000000000001</v>
      </c>
      <c r="I14" s="9"/>
    </row>
    <row r="15" spans="3:10">
      <c r="C15" s="4" t="s">
        <v>161</v>
      </c>
      <c r="D15" s="4">
        <v>7.7470000000000004E-3</v>
      </c>
      <c r="E15" s="4">
        <v>1.0151E-2</v>
      </c>
      <c r="F15" s="4">
        <f t="shared" si="0"/>
        <v>7.7470000000000008</v>
      </c>
      <c r="G15" s="4">
        <f t="shared" si="1"/>
        <v>10.151</v>
      </c>
      <c r="I15" s="9"/>
    </row>
    <row r="16" spans="3:10">
      <c r="C16" s="4" t="s">
        <v>161</v>
      </c>
      <c r="D16" s="4">
        <v>7.1199999999999996E-3</v>
      </c>
      <c r="E16" s="4">
        <v>9.3779999999999992E-3</v>
      </c>
      <c r="F16" s="4">
        <f t="shared" si="0"/>
        <v>7.1199999999999992</v>
      </c>
      <c r="G16" s="4">
        <f t="shared" si="1"/>
        <v>9.3779999999999983</v>
      </c>
      <c r="I16" s="9"/>
    </row>
    <row r="17" spans="3:9">
      <c r="C17" s="4" t="s">
        <v>161</v>
      </c>
      <c r="D17" s="4">
        <v>6.9839999999999998E-3</v>
      </c>
      <c r="E17" s="4">
        <v>9.4369999999999992E-3</v>
      </c>
      <c r="F17" s="4">
        <f t="shared" si="0"/>
        <v>6.984</v>
      </c>
      <c r="G17" s="4">
        <f t="shared" si="1"/>
        <v>9.4369999999999994</v>
      </c>
      <c r="I17" s="9"/>
    </row>
    <row r="18" spans="3:9">
      <c r="C18" s="4" t="s">
        <v>161</v>
      </c>
      <c r="D18" s="4">
        <v>6.9069999999999999E-3</v>
      </c>
      <c r="E18" s="4">
        <v>9.3270000000000002E-3</v>
      </c>
      <c r="F18" s="4">
        <f t="shared" si="0"/>
        <v>6.907</v>
      </c>
      <c r="G18" s="4">
        <f t="shared" si="1"/>
        <v>9.327</v>
      </c>
      <c r="I18" s="9"/>
    </row>
    <row r="19" spans="3:9">
      <c r="C19" s="4" t="s">
        <v>161</v>
      </c>
      <c r="D19" s="4">
        <v>6.8269999999999997E-3</v>
      </c>
      <c r="E19" s="4">
        <v>9.4240000000000001E-3</v>
      </c>
      <c r="F19" s="4">
        <f t="shared" si="0"/>
        <v>6.827</v>
      </c>
      <c r="G19" s="4">
        <f t="shared" si="1"/>
        <v>9.4239999999999995</v>
      </c>
      <c r="I19" s="9"/>
    </row>
    <row r="20" spans="3:9">
      <c r="C20" s="4" t="s">
        <v>161</v>
      </c>
      <c r="D20" s="4">
        <v>6.8739999999999999E-3</v>
      </c>
      <c r="E20" s="4">
        <v>9.3670000000000003E-3</v>
      </c>
      <c r="F20" s="4">
        <f t="shared" si="0"/>
        <v>6.8739999999999997</v>
      </c>
      <c r="G20" s="4">
        <f t="shared" si="1"/>
        <v>9.3670000000000009</v>
      </c>
      <c r="I20" s="9"/>
    </row>
    <row r="21" spans="3:9">
      <c r="C21" s="4" t="s">
        <v>161</v>
      </c>
      <c r="D21" s="4">
        <v>6.9080000000000001E-3</v>
      </c>
      <c r="E21" s="4">
        <v>9.4029999999999999E-3</v>
      </c>
      <c r="F21" s="4">
        <f t="shared" si="0"/>
        <v>6.9080000000000004</v>
      </c>
      <c r="G21" s="4">
        <f t="shared" si="1"/>
        <v>9.4030000000000005</v>
      </c>
      <c r="I21" s="9"/>
    </row>
    <row r="22" spans="3:9">
      <c r="C22" s="4" t="s">
        <v>161</v>
      </c>
      <c r="D22" s="4">
        <v>6.901E-3</v>
      </c>
      <c r="E22" s="4">
        <v>9.3500000000000007E-3</v>
      </c>
      <c r="F22" s="4">
        <f t="shared" si="0"/>
        <v>6.9009999999999998</v>
      </c>
      <c r="G22" s="4">
        <f t="shared" si="1"/>
        <v>9.3500000000000014</v>
      </c>
      <c r="I22" s="9"/>
    </row>
    <row r="23" spans="3:9">
      <c r="C23" s="4" t="s">
        <v>161</v>
      </c>
      <c r="D23" s="4">
        <v>6.9239999999999996E-3</v>
      </c>
      <c r="E23" s="4">
        <v>9.2919999999999999E-3</v>
      </c>
      <c r="F23" s="4">
        <f t="shared" si="0"/>
        <v>6.9239999999999995</v>
      </c>
      <c r="G23" s="4">
        <f t="shared" si="1"/>
        <v>9.2919999999999998</v>
      </c>
      <c r="I23" s="9"/>
    </row>
    <row r="24" spans="3:9">
      <c r="C24" s="4" t="s">
        <v>161</v>
      </c>
      <c r="D24" s="4">
        <v>7.0479999999999996E-3</v>
      </c>
      <c r="E24" s="4">
        <v>9.3229999999999997E-3</v>
      </c>
      <c r="F24" s="4">
        <f t="shared" si="0"/>
        <v>7.0479999999999992</v>
      </c>
      <c r="G24" s="4">
        <f t="shared" si="1"/>
        <v>9.3230000000000004</v>
      </c>
      <c r="I24" s="9"/>
    </row>
    <row r="25" spans="3:9">
      <c r="C25" s="4" t="s">
        <v>161</v>
      </c>
      <c r="D25" s="4">
        <v>6.9810000000000002E-3</v>
      </c>
      <c r="E25" s="4">
        <v>9.4780000000000003E-3</v>
      </c>
      <c r="F25" s="4">
        <f t="shared" si="0"/>
        <v>6.9809999999999999</v>
      </c>
      <c r="G25" s="4">
        <f t="shared" si="1"/>
        <v>9.4779999999999998</v>
      </c>
      <c r="I25" s="9"/>
    </row>
    <row r="26" spans="3:9">
      <c r="C26" s="4" t="s">
        <v>161</v>
      </c>
      <c r="D26" s="4">
        <v>6.9319999999999998E-3</v>
      </c>
      <c r="E26" s="4">
        <v>9.2960000000000004E-3</v>
      </c>
      <c r="F26" s="4">
        <f t="shared" si="0"/>
        <v>6.9319999999999995</v>
      </c>
      <c r="G26" s="4">
        <f t="shared" si="1"/>
        <v>9.2960000000000012</v>
      </c>
      <c r="I26" s="9"/>
    </row>
    <row r="27" spans="3:9">
      <c r="C27" s="4" t="s">
        <v>161</v>
      </c>
      <c r="D27" s="4">
        <v>6.8669999999999998E-3</v>
      </c>
      <c r="E27" s="4">
        <v>9.8379999999999995E-3</v>
      </c>
      <c r="F27" s="4">
        <f t="shared" si="0"/>
        <v>6.867</v>
      </c>
      <c r="G27" s="4">
        <f t="shared" si="1"/>
        <v>9.8379999999999992</v>
      </c>
      <c r="I27" s="9"/>
    </row>
    <row r="28" spans="3:9">
      <c r="C28" s="4" t="s">
        <v>161</v>
      </c>
      <c r="D28" s="4">
        <v>7.1789999999999996E-3</v>
      </c>
      <c r="E28" s="4">
        <v>1.0087E-2</v>
      </c>
      <c r="F28" s="4">
        <f t="shared" si="0"/>
        <v>7.1789999999999994</v>
      </c>
      <c r="G28" s="4">
        <f t="shared" si="1"/>
        <v>10.087</v>
      </c>
      <c r="I28" s="9"/>
    </row>
    <row r="29" spans="3:9">
      <c r="C29" s="4" t="s">
        <v>161</v>
      </c>
      <c r="D29" s="4">
        <v>7.4180000000000001E-3</v>
      </c>
      <c r="E29" s="4">
        <v>9.9629999999999996E-3</v>
      </c>
      <c r="F29" s="4">
        <f t="shared" si="0"/>
        <v>7.4180000000000001</v>
      </c>
      <c r="G29" s="4">
        <f t="shared" si="1"/>
        <v>9.9629999999999992</v>
      </c>
      <c r="I29" s="9"/>
    </row>
    <row r="30" spans="3:9">
      <c r="C30" s="4" t="s">
        <v>161</v>
      </c>
      <c r="D30" s="4">
        <v>7.2570000000000004E-3</v>
      </c>
      <c r="E30" s="4">
        <v>9.7610000000000006E-3</v>
      </c>
      <c r="F30" s="4">
        <f t="shared" si="0"/>
        <v>7.2570000000000006</v>
      </c>
      <c r="G30" s="4">
        <f t="shared" si="1"/>
        <v>9.761000000000001</v>
      </c>
      <c r="I30" s="9"/>
    </row>
    <row r="31" spans="3:9">
      <c r="C31" s="4" t="s">
        <v>162</v>
      </c>
      <c r="D31" s="3">
        <v>1.0984000000000001E-2</v>
      </c>
      <c r="E31" s="3">
        <v>1.3995E-2</v>
      </c>
      <c r="F31" s="4">
        <f t="shared" si="0"/>
        <v>10.984</v>
      </c>
      <c r="G31" s="4">
        <f t="shared" si="1"/>
        <v>13.995000000000001</v>
      </c>
      <c r="I31" s="9"/>
    </row>
    <row r="32" spans="3:9">
      <c r="C32" s="4" t="s">
        <v>162</v>
      </c>
      <c r="D32" s="3">
        <v>1.0937000000000001E-2</v>
      </c>
      <c r="E32" s="3">
        <v>1.4012999999999999E-2</v>
      </c>
      <c r="F32" s="4">
        <f t="shared" si="0"/>
        <v>10.937000000000001</v>
      </c>
      <c r="G32" s="4">
        <f t="shared" si="1"/>
        <v>14.013</v>
      </c>
      <c r="I32" s="9"/>
    </row>
    <row r="33" spans="3:9">
      <c r="C33" s="4" t="s">
        <v>162</v>
      </c>
      <c r="D33" s="3">
        <v>1.1011E-2</v>
      </c>
      <c r="E33" s="3">
        <v>1.4095E-2</v>
      </c>
      <c r="F33" s="4">
        <f t="shared" si="0"/>
        <v>11.010999999999999</v>
      </c>
      <c r="G33" s="4">
        <f t="shared" si="1"/>
        <v>14.095000000000001</v>
      </c>
      <c r="I33" s="9"/>
    </row>
    <row r="34" spans="3:9">
      <c r="C34" s="4" t="s">
        <v>162</v>
      </c>
      <c r="D34" s="3">
        <v>1.0621E-2</v>
      </c>
      <c r="E34" s="3">
        <v>1.414E-2</v>
      </c>
      <c r="F34" s="4">
        <f t="shared" si="0"/>
        <v>10.621</v>
      </c>
      <c r="G34" s="4">
        <f t="shared" si="1"/>
        <v>14.14</v>
      </c>
      <c r="I34" s="9"/>
    </row>
    <row r="35" spans="3:9">
      <c r="C35" s="4" t="s">
        <v>162</v>
      </c>
      <c r="D35" s="3">
        <v>1.0647999999999999E-2</v>
      </c>
      <c r="E35" s="3">
        <v>1.4130999999999999E-2</v>
      </c>
      <c r="F35" s="4">
        <f t="shared" si="0"/>
        <v>10.648</v>
      </c>
      <c r="G35" s="4">
        <f t="shared" si="1"/>
        <v>14.131</v>
      </c>
      <c r="I35" s="9"/>
    </row>
    <row r="36" spans="3:9">
      <c r="C36" s="4" t="s">
        <v>162</v>
      </c>
      <c r="D36" s="3">
        <v>1.0952E-2</v>
      </c>
      <c r="E36" s="3">
        <v>1.4045999999999999E-2</v>
      </c>
      <c r="F36" s="4">
        <f t="shared" si="0"/>
        <v>10.952</v>
      </c>
      <c r="G36" s="4">
        <f t="shared" si="1"/>
        <v>14.045999999999999</v>
      </c>
      <c r="I36" s="9"/>
    </row>
    <row r="37" spans="3:9">
      <c r="C37" s="4" t="s">
        <v>162</v>
      </c>
      <c r="D37" s="3">
        <v>1.0678E-2</v>
      </c>
      <c r="E37" s="3">
        <v>1.4055E-2</v>
      </c>
      <c r="F37" s="4">
        <f t="shared" si="0"/>
        <v>10.678000000000001</v>
      </c>
      <c r="G37" s="4">
        <f t="shared" si="1"/>
        <v>14.055</v>
      </c>
      <c r="I37" s="9"/>
    </row>
    <row r="38" spans="3:9">
      <c r="C38" s="4" t="s">
        <v>162</v>
      </c>
      <c r="D38" s="3">
        <v>1.1096E-2</v>
      </c>
      <c r="E38" s="3">
        <v>1.4034E-2</v>
      </c>
      <c r="F38" s="4">
        <f t="shared" si="0"/>
        <v>11.096</v>
      </c>
      <c r="G38" s="4">
        <f t="shared" si="1"/>
        <v>14.033999999999999</v>
      </c>
      <c r="I38" s="9"/>
    </row>
    <row r="39" spans="3:9">
      <c r="C39" s="4" t="s">
        <v>162</v>
      </c>
      <c r="D39" s="3">
        <v>1.0711999999999999E-2</v>
      </c>
      <c r="E39" s="3">
        <v>1.3944E-2</v>
      </c>
      <c r="F39" s="4">
        <f t="shared" si="0"/>
        <v>10.712</v>
      </c>
      <c r="G39" s="4">
        <f t="shared" si="1"/>
        <v>13.943999999999999</v>
      </c>
      <c r="I39" s="9"/>
    </row>
    <row r="40" spans="3:9">
      <c r="C40" s="4" t="s">
        <v>162</v>
      </c>
      <c r="D40" s="3">
        <v>1.1135000000000001E-2</v>
      </c>
      <c r="E40" s="3">
        <v>1.4191E-2</v>
      </c>
      <c r="F40" s="4">
        <f t="shared" si="0"/>
        <v>11.135000000000002</v>
      </c>
      <c r="G40" s="4">
        <f t="shared" si="1"/>
        <v>14.191000000000001</v>
      </c>
      <c r="I40" s="9"/>
    </row>
    <row r="41" spans="3:9">
      <c r="C41" s="4" t="s">
        <v>162</v>
      </c>
      <c r="D41" s="3">
        <v>1.0926999999999999E-2</v>
      </c>
      <c r="E41" s="3">
        <v>1.4064999999999999E-2</v>
      </c>
      <c r="F41" s="4">
        <f t="shared" si="0"/>
        <v>10.927</v>
      </c>
      <c r="G41" s="4">
        <f t="shared" si="1"/>
        <v>14.065</v>
      </c>
      <c r="I41" s="9"/>
    </row>
    <row r="42" spans="3:9">
      <c r="C42" s="4" t="s">
        <v>162</v>
      </c>
      <c r="D42" s="3">
        <v>1.0588E-2</v>
      </c>
      <c r="E42" s="3">
        <v>1.4019999999999999E-2</v>
      </c>
      <c r="F42" s="4">
        <f t="shared" si="0"/>
        <v>10.588000000000001</v>
      </c>
      <c r="G42" s="4">
        <f t="shared" si="1"/>
        <v>14.02</v>
      </c>
      <c r="I42" s="9"/>
    </row>
    <row r="43" spans="3:9">
      <c r="C43" s="4" t="s">
        <v>162</v>
      </c>
      <c r="D43" s="3">
        <v>1.1354E-2</v>
      </c>
      <c r="E43" s="3">
        <v>1.4094000000000001E-2</v>
      </c>
      <c r="F43" s="4">
        <f t="shared" si="0"/>
        <v>11.353999999999999</v>
      </c>
      <c r="G43" s="4">
        <f t="shared" si="1"/>
        <v>14.094000000000001</v>
      </c>
      <c r="I43" s="9"/>
    </row>
    <row r="44" spans="3:9">
      <c r="C44" s="4" t="s">
        <v>162</v>
      </c>
      <c r="D44" s="3">
        <v>1.0593999999999999E-2</v>
      </c>
      <c r="E44" s="3">
        <v>1.4137E-2</v>
      </c>
      <c r="F44" s="4">
        <f t="shared" si="0"/>
        <v>10.593999999999999</v>
      </c>
      <c r="G44" s="4">
        <f t="shared" si="1"/>
        <v>14.137</v>
      </c>
      <c r="I44" s="9"/>
    </row>
    <row r="45" spans="3:9">
      <c r="C45" s="4" t="s">
        <v>162</v>
      </c>
      <c r="D45" s="3">
        <v>1.0630000000000001E-2</v>
      </c>
      <c r="E45" s="3">
        <v>1.4137E-2</v>
      </c>
      <c r="F45" s="4">
        <f t="shared" si="0"/>
        <v>10.63</v>
      </c>
      <c r="G45" s="4">
        <f t="shared" si="1"/>
        <v>14.137</v>
      </c>
      <c r="I45" s="9"/>
    </row>
    <row r="46" spans="3:9">
      <c r="C46" s="4" t="s">
        <v>162</v>
      </c>
      <c r="D46" s="3">
        <v>1.0798E-2</v>
      </c>
      <c r="E46" s="3">
        <v>1.4043999999999999E-2</v>
      </c>
      <c r="F46" s="4">
        <f t="shared" si="0"/>
        <v>10.798</v>
      </c>
      <c r="G46" s="4">
        <f t="shared" si="1"/>
        <v>14.043999999999999</v>
      </c>
      <c r="I46" s="9"/>
    </row>
    <row r="47" spans="3:9">
      <c r="C47" s="4" t="s">
        <v>162</v>
      </c>
      <c r="D47" s="3">
        <v>1.0529E-2</v>
      </c>
      <c r="E47" s="3">
        <v>1.4132E-2</v>
      </c>
      <c r="F47" s="4">
        <f t="shared" si="0"/>
        <v>10.529</v>
      </c>
      <c r="G47" s="4">
        <f t="shared" si="1"/>
        <v>14.132</v>
      </c>
      <c r="I47" s="9"/>
    </row>
    <row r="48" spans="3:9">
      <c r="C48" s="4" t="s">
        <v>162</v>
      </c>
      <c r="D48" s="3">
        <v>1.0977000000000001E-2</v>
      </c>
      <c r="E48" s="3">
        <v>1.4094000000000001E-2</v>
      </c>
      <c r="F48" s="4">
        <f t="shared" si="0"/>
        <v>10.977</v>
      </c>
      <c r="G48" s="4">
        <f t="shared" si="1"/>
        <v>14.094000000000001</v>
      </c>
      <c r="I48" s="9"/>
    </row>
    <row r="49" spans="3:9">
      <c r="C49" s="4" t="s">
        <v>162</v>
      </c>
      <c r="D49" s="3">
        <v>1.0713E-2</v>
      </c>
      <c r="E49" s="3">
        <v>1.4149E-2</v>
      </c>
      <c r="F49" s="4">
        <f t="shared" si="0"/>
        <v>10.713000000000001</v>
      </c>
      <c r="G49" s="4">
        <f t="shared" si="1"/>
        <v>14.149000000000001</v>
      </c>
      <c r="I49" s="9"/>
    </row>
    <row r="50" spans="3:9">
      <c r="C50" s="4" t="s">
        <v>163</v>
      </c>
      <c r="D50" s="4">
        <v>1.4385E-2</v>
      </c>
      <c r="E50" s="4">
        <v>1.8352E-2</v>
      </c>
      <c r="F50" s="4">
        <f t="shared" si="0"/>
        <v>14.385</v>
      </c>
      <c r="G50" s="4">
        <f t="shared" si="1"/>
        <v>18.352</v>
      </c>
      <c r="I50" s="9"/>
    </row>
    <row r="51" spans="3:9">
      <c r="C51" s="4" t="s">
        <v>163</v>
      </c>
      <c r="D51" s="4">
        <v>1.4419E-2</v>
      </c>
      <c r="E51" s="4">
        <v>1.8098E-2</v>
      </c>
      <c r="F51" s="4">
        <f t="shared" si="0"/>
        <v>14.418999999999999</v>
      </c>
      <c r="G51" s="4">
        <f t="shared" si="1"/>
        <v>18.097999999999999</v>
      </c>
      <c r="I51" s="9"/>
    </row>
    <row r="52" spans="3:9">
      <c r="C52" s="4" t="s">
        <v>163</v>
      </c>
      <c r="D52" s="4">
        <v>1.4496E-2</v>
      </c>
      <c r="E52" s="4">
        <v>1.8225000000000002E-2</v>
      </c>
      <c r="F52" s="4">
        <f t="shared" si="0"/>
        <v>14.496</v>
      </c>
      <c r="G52" s="4">
        <f t="shared" si="1"/>
        <v>18.225000000000001</v>
      </c>
      <c r="I52" s="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9"/>
  <sheetViews>
    <sheetView tabSelected="1" workbookViewId="0">
      <selection activeCell="R51" sqref="R51"/>
    </sheetView>
  </sheetViews>
  <sheetFormatPr baseColWidth="10" defaultRowHeight="21"/>
  <cols>
    <col min="1" max="2" width="10.83203125" style="4"/>
    <col min="3" max="3" width="20" style="4" bestFit="1" customWidth="1"/>
    <col min="4" max="4" width="19.1640625" style="4" bestFit="1" customWidth="1"/>
    <col min="5" max="5" width="22.33203125" style="4" bestFit="1" customWidth="1"/>
    <col min="6" max="6" width="18.33203125" style="4" bestFit="1" customWidth="1"/>
    <col min="7" max="7" width="21.83203125" style="4" bestFit="1" customWidth="1"/>
    <col min="8" max="16384" width="10.83203125" style="4"/>
  </cols>
  <sheetData>
    <row r="4" spans="3:7">
      <c r="C4" s="6" t="s">
        <v>158</v>
      </c>
      <c r="D4" s="6" t="s">
        <v>164</v>
      </c>
      <c r="E4" s="5" t="s">
        <v>165</v>
      </c>
      <c r="F4" s="6" t="s">
        <v>166</v>
      </c>
      <c r="G4" s="5" t="s">
        <v>167</v>
      </c>
    </row>
    <row r="5" spans="3:7">
      <c r="C5" s="4" t="s">
        <v>159</v>
      </c>
      <c r="D5" s="4">
        <f>AVERAGE(SingleCable!C4:C7)</f>
        <v>9.0574999999999998E-4</v>
      </c>
      <c r="E5" s="4">
        <f>AVERAGE(SingleCable!E4:E7)</f>
        <v>1.5740000000000001E-3</v>
      </c>
      <c r="F5" s="4">
        <f>D5*1000</f>
        <v>0.90574999999999994</v>
      </c>
      <c r="G5" s="4">
        <f>E5*1000</f>
        <v>1.5740000000000001</v>
      </c>
    </row>
    <row r="6" spans="3:7">
      <c r="C6" s="4" t="s">
        <v>160</v>
      </c>
      <c r="D6" s="4">
        <f>AVERAGE(Cabinet!C4:C9)</f>
        <v>4.9176666666666665E-3</v>
      </c>
      <c r="E6" s="4">
        <f>AVERAGE(Cabinet!E4:E9)</f>
        <v>6.8359999999999992E-3</v>
      </c>
      <c r="F6" s="4">
        <f t="shared" ref="F6:F9" si="0">D6*1000</f>
        <v>4.9176666666666664</v>
      </c>
      <c r="G6" s="4">
        <f t="shared" ref="G6:G9" si="1">E6*1000</f>
        <v>6.8359999999999994</v>
      </c>
    </row>
    <row r="7" spans="3:7">
      <c r="C7" s="4" t="s">
        <v>161</v>
      </c>
      <c r="D7" s="4">
        <f>AVERAGE(ParaTransformer!C4:C20)</f>
        <v>7.0871764705882348E-3</v>
      </c>
      <c r="E7" s="4">
        <f>AVERAGE(ParaTransformer!E4:E20)</f>
        <v>9.5968235294117635E-3</v>
      </c>
      <c r="F7" s="4">
        <f t="shared" si="0"/>
        <v>7.0871764705882345</v>
      </c>
      <c r="G7" s="4">
        <f t="shared" si="1"/>
        <v>9.596823529411763</v>
      </c>
    </row>
    <row r="8" spans="3:7">
      <c r="C8" s="4" t="s">
        <v>162</v>
      </c>
      <c r="D8" s="4">
        <f>AVERAGE(ParaCabinet!C4:C22)</f>
        <v>1.0835999999999998E-2</v>
      </c>
      <c r="E8" s="4">
        <f>AVERAGE(ParaCabinet!E4:E22)</f>
        <v>1.4079789473684216E-2</v>
      </c>
      <c r="F8" s="4">
        <f t="shared" si="0"/>
        <v>10.835999999999999</v>
      </c>
      <c r="G8" s="4">
        <f t="shared" si="1"/>
        <v>14.079789473684215</v>
      </c>
    </row>
    <row r="9" spans="3:7">
      <c r="C9" s="4" t="s">
        <v>163</v>
      </c>
      <c r="D9" s="4">
        <f>AVERAGE(IndirectPara!C4:C6)</f>
        <v>1.4433333333333333E-2</v>
      </c>
      <c r="E9" s="4">
        <f>AVERAGE(IndirectPara!E4:E6)</f>
        <v>1.8225000000000002E-2</v>
      </c>
      <c r="F9" s="4">
        <f t="shared" si="0"/>
        <v>14.433333333333334</v>
      </c>
      <c r="G9" s="4">
        <f t="shared" si="1"/>
        <v>18.225000000000001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2"/>
  <sheetViews>
    <sheetView workbookViewId="0">
      <selection activeCell="C3" sqref="C3:H3"/>
    </sheetView>
  </sheetViews>
  <sheetFormatPr baseColWidth="10" defaultRowHeight="21"/>
  <cols>
    <col min="1" max="1" width="10.83203125" style="10"/>
    <col min="2" max="2" width="14" style="10" bestFit="1" customWidth="1"/>
    <col min="3" max="3" width="9.33203125" style="10" bestFit="1" customWidth="1"/>
    <col min="4" max="4" width="16" style="10" bestFit="1" customWidth="1"/>
    <col min="5" max="5" width="12.33203125" style="10" bestFit="1" customWidth="1"/>
    <col min="6" max="6" width="16" style="10" bestFit="1" customWidth="1"/>
    <col min="7" max="7" width="15.83203125" style="10" bestFit="1" customWidth="1"/>
    <col min="8" max="12" width="10.83203125" style="10"/>
    <col min="13" max="13" width="15.83203125" style="10" bestFit="1" customWidth="1"/>
    <col min="14" max="16384" width="10.83203125" style="10"/>
  </cols>
  <sheetData>
    <row r="2" spans="2:13">
      <c r="J2" s="11" t="s">
        <v>112</v>
      </c>
      <c r="K2" s="11"/>
      <c r="L2" s="11"/>
      <c r="M2" s="11"/>
    </row>
    <row r="3" spans="2:13">
      <c r="B3" s="5" t="s">
        <v>0</v>
      </c>
      <c r="C3" s="6" t="s">
        <v>103</v>
      </c>
      <c r="D3" s="6" t="s">
        <v>104</v>
      </c>
      <c r="E3" s="5" t="s">
        <v>105</v>
      </c>
      <c r="F3" s="6" t="s">
        <v>104</v>
      </c>
      <c r="G3" s="6" t="s">
        <v>112</v>
      </c>
      <c r="H3" s="6" t="s">
        <v>113</v>
      </c>
      <c r="J3" s="12" t="s">
        <v>154</v>
      </c>
      <c r="K3" s="12" t="s">
        <v>155</v>
      </c>
      <c r="L3" s="12" t="s">
        <v>156</v>
      </c>
      <c r="M3" s="12" t="s">
        <v>157</v>
      </c>
    </row>
    <row r="4" spans="2:13">
      <c r="B4" s="4" t="s">
        <v>150</v>
      </c>
      <c r="C4" s="4">
        <v>9.0700000000000004E-4</v>
      </c>
      <c r="D4" s="4">
        <v>1.2E-5</v>
      </c>
      <c r="E4" s="4">
        <v>1.5679999999999999E-3</v>
      </c>
      <c r="F4" s="4">
        <v>1.0000000000000001E-5</v>
      </c>
      <c r="G4" s="4">
        <f>E4-C4</f>
        <v>6.6099999999999991E-4</v>
      </c>
      <c r="H4" s="9">
        <f>G4/C4</f>
        <v>0.72877618522601972</v>
      </c>
      <c r="J4" s="4">
        <f>AVERAGE(G4:G7)</f>
        <v>6.682499999999999E-4</v>
      </c>
      <c r="K4" s="10">
        <f>MIN(G4:G7)</f>
        <v>6.4899999999999995E-4</v>
      </c>
      <c r="L4" s="10">
        <f>MAX(G4:G7)</f>
        <v>6.8599999999999998E-4</v>
      </c>
      <c r="M4" s="10">
        <f>STDEV(G4:G7)</f>
        <v>1.6479785597310867E-5</v>
      </c>
    </row>
    <row r="5" spans="2:13">
      <c r="B5" s="4" t="s">
        <v>152</v>
      </c>
      <c r="C5" s="4">
        <v>8.9999999999999998E-4</v>
      </c>
      <c r="D5" s="4">
        <v>6.9999999999999999E-6</v>
      </c>
      <c r="E5" s="4">
        <v>1.5770000000000001E-3</v>
      </c>
      <c r="F5" s="4">
        <v>1.4E-5</v>
      </c>
      <c r="G5" s="4">
        <f t="shared" ref="G5:G7" si="0">E5-C5</f>
        <v>6.7700000000000008E-4</v>
      </c>
      <c r="H5" s="9">
        <f t="shared" ref="H5:H7" si="1">G5/C5</f>
        <v>0.75222222222222235</v>
      </c>
    </row>
    <row r="6" spans="2:13">
      <c r="B6" s="4" t="s">
        <v>153</v>
      </c>
      <c r="C6" s="4">
        <v>9.0499999999999999E-4</v>
      </c>
      <c r="D6" s="4">
        <v>9.0000000000000002E-6</v>
      </c>
      <c r="E6" s="4">
        <v>1.591E-3</v>
      </c>
      <c r="F6" s="4">
        <v>1.9000000000000001E-5</v>
      </c>
      <c r="G6" s="4">
        <f t="shared" si="0"/>
        <v>6.8599999999999998E-4</v>
      </c>
      <c r="H6" s="9">
        <f t="shared" si="1"/>
        <v>0.75801104972375688</v>
      </c>
    </row>
    <row r="7" spans="2:13">
      <c r="B7" s="4" t="s">
        <v>151</v>
      </c>
      <c r="C7" s="4">
        <v>9.1100000000000003E-4</v>
      </c>
      <c r="D7" s="4">
        <v>1.1E-5</v>
      </c>
      <c r="E7" s="4">
        <v>1.56E-3</v>
      </c>
      <c r="F7" s="4">
        <v>1.2E-5</v>
      </c>
      <c r="G7" s="4">
        <f t="shared" si="0"/>
        <v>6.4899999999999995E-4</v>
      </c>
      <c r="H7" s="9">
        <f t="shared" si="1"/>
        <v>0.7124039517014269</v>
      </c>
    </row>
    <row r="9" spans="2:13">
      <c r="H9" s="4"/>
    </row>
    <row r="10" spans="2:13">
      <c r="H10" s="4"/>
    </row>
    <row r="11" spans="2:13">
      <c r="H11" s="4"/>
    </row>
    <row r="12" spans="2:13">
      <c r="H12" s="4"/>
    </row>
  </sheetData>
  <mergeCells count="1">
    <mergeCell ref="J2:M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>
      <selection activeCell="F8" sqref="F8"/>
    </sheetView>
  </sheetViews>
  <sheetFormatPr baseColWidth="10" defaultRowHeight="16"/>
  <cols>
    <col min="1" max="1" width="10.83203125" style="8"/>
    <col min="2" max="2" width="15.6640625" style="8" bestFit="1" customWidth="1"/>
    <col min="3" max="3" width="11.83203125" style="8" bestFit="1" customWidth="1"/>
    <col min="4" max="4" width="16" style="8" bestFit="1" customWidth="1"/>
    <col min="5" max="5" width="12.33203125" style="8" bestFit="1" customWidth="1"/>
    <col min="6" max="6" width="16" style="8" bestFit="1" customWidth="1"/>
    <col min="7" max="7" width="11.83203125" style="8" bestFit="1" customWidth="1"/>
    <col min="8" max="8" width="9.5" style="8" bestFit="1" customWidth="1"/>
    <col min="9" max="12" width="10.83203125" style="8"/>
    <col min="13" max="13" width="15.83203125" style="8" bestFit="1" customWidth="1"/>
    <col min="14" max="16384" width="10.83203125" style="8"/>
  </cols>
  <sheetData>
    <row r="2" spans="2:13" ht="21">
      <c r="J2" s="11" t="s">
        <v>112</v>
      </c>
      <c r="K2" s="11"/>
      <c r="L2" s="11"/>
      <c r="M2" s="11"/>
    </row>
    <row r="3" spans="2:13" ht="21">
      <c r="B3" s="5" t="s">
        <v>0</v>
      </c>
      <c r="C3" s="6" t="s">
        <v>103</v>
      </c>
      <c r="D3" s="6" t="s">
        <v>104</v>
      </c>
      <c r="E3" s="5" t="s">
        <v>105</v>
      </c>
      <c r="F3" s="6" t="s">
        <v>104</v>
      </c>
      <c r="G3" s="6" t="s">
        <v>112</v>
      </c>
      <c r="H3" s="6" t="s">
        <v>113</v>
      </c>
      <c r="J3" s="12" t="s">
        <v>154</v>
      </c>
      <c r="K3" s="12" t="s">
        <v>155</v>
      </c>
      <c r="L3" s="12" t="s">
        <v>156</v>
      </c>
      <c r="M3" s="12" t="s">
        <v>157</v>
      </c>
    </row>
    <row r="4" spans="2:13" ht="21">
      <c r="B4" s="4" t="s">
        <v>106</v>
      </c>
      <c r="C4" s="3">
        <v>4.9800000000000001E-3</v>
      </c>
      <c r="D4" s="3">
        <v>1.37E-4</v>
      </c>
      <c r="E4" s="3">
        <v>6.8989999999999998E-3</v>
      </c>
      <c r="F4" s="3">
        <v>1.1900000000000001E-4</v>
      </c>
      <c r="G4" s="4">
        <f>E4-C4</f>
        <v>1.9189999999999997E-3</v>
      </c>
      <c r="H4" s="9">
        <f xml:space="preserve"> G4/C4</f>
        <v>0.38534136546184733</v>
      </c>
      <c r="J4" s="4">
        <f>AVERAGE(G4:G9)</f>
        <v>1.9183333333333333E-3</v>
      </c>
      <c r="K4" s="10">
        <f>MIN(G4:G9)</f>
        <v>1.8180000000000002E-3</v>
      </c>
      <c r="L4" s="10">
        <f>MAX(G4:G9)</f>
        <v>2.013E-3</v>
      </c>
      <c r="M4" s="10">
        <f>STDEV(G4:G9)</f>
        <v>7.5253349870066532E-5</v>
      </c>
    </row>
    <row r="5" spans="2:13" ht="21">
      <c r="B5" s="4" t="s">
        <v>107</v>
      </c>
      <c r="C5" s="3">
        <v>4.9620000000000003E-3</v>
      </c>
      <c r="D5" s="3">
        <v>2.9E-5</v>
      </c>
      <c r="E5" s="3">
        <v>6.9569999999999996E-3</v>
      </c>
      <c r="F5" s="3">
        <v>1.4300000000000001E-4</v>
      </c>
      <c r="G5" s="4">
        <f t="shared" ref="G5:G9" si="0">E5-C5</f>
        <v>1.9949999999999994E-3</v>
      </c>
      <c r="H5" s="9">
        <f t="shared" ref="H5:H9" si="1" xml:space="preserve"> G5/C5</f>
        <v>0.4020556227327689</v>
      </c>
    </row>
    <row r="6" spans="2:13" ht="21">
      <c r="B6" s="4" t="s">
        <v>108</v>
      </c>
      <c r="C6" s="3">
        <v>4.8669999999999998E-3</v>
      </c>
      <c r="D6" s="3">
        <v>1.4E-5</v>
      </c>
      <c r="E6" s="3">
        <v>6.8799999999999998E-3</v>
      </c>
      <c r="F6" s="3">
        <v>7.8999999999999996E-5</v>
      </c>
      <c r="G6" s="4">
        <f t="shared" si="0"/>
        <v>2.013E-3</v>
      </c>
      <c r="H6" s="9">
        <f t="shared" si="1"/>
        <v>0.41360180809533598</v>
      </c>
    </row>
    <row r="7" spans="2:13" ht="21">
      <c r="B7" s="4" t="s">
        <v>109</v>
      </c>
      <c r="C7" s="3">
        <v>4.9059999999999998E-3</v>
      </c>
      <c r="D7" s="3">
        <v>3.0000000000000001E-5</v>
      </c>
      <c r="E7" s="3">
        <v>6.8089999999999999E-3</v>
      </c>
      <c r="F7" s="3">
        <v>5.8E-5</v>
      </c>
      <c r="G7" s="4">
        <f t="shared" si="0"/>
        <v>1.9030000000000002E-3</v>
      </c>
      <c r="H7" s="9">
        <f t="shared" si="1"/>
        <v>0.38789237668161441</v>
      </c>
    </row>
    <row r="8" spans="2:13" ht="21">
      <c r="B8" s="4" t="s">
        <v>110</v>
      </c>
      <c r="C8" s="3">
        <v>4.8650000000000004E-3</v>
      </c>
      <c r="D8" s="3">
        <v>3.4999999999999997E-5</v>
      </c>
      <c r="E8" s="3">
        <v>6.7270000000000003E-3</v>
      </c>
      <c r="F8" s="3">
        <v>1.2E-4</v>
      </c>
      <c r="G8" s="4">
        <f t="shared" si="0"/>
        <v>1.8619999999999999E-3</v>
      </c>
      <c r="H8" s="9">
        <f t="shared" si="1"/>
        <v>0.38273381294964026</v>
      </c>
    </row>
    <row r="9" spans="2:13" ht="21">
      <c r="B9" s="4" t="s">
        <v>111</v>
      </c>
      <c r="C9" s="3">
        <v>4.9259999999999998E-3</v>
      </c>
      <c r="D9" s="3">
        <v>6.6000000000000005E-5</v>
      </c>
      <c r="E9" s="3">
        <v>6.744E-3</v>
      </c>
      <c r="F9" s="3">
        <v>7.6000000000000004E-5</v>
      </c>
      <c r="G9" s="4">
        <f t="shared" si="0"/>
        <v>1.8180000000000002E-3</v>
      </c>
      <c r="H9" s="9">
        <f t="shared" si="1"/>
        <v>0.36906211936662614</v>
      </c>
    </row>
    <row r="12" spans="2:13" ht="21">
      <c r="C12" s="3"/>
      <c r="F12" s="3"/>
      <c r="G12" s="4"/>
    </row>
    <row r="13" spans="2:13" ht="21">
      <c r="C13" s="3"/>
      <c r="F13" s="3"/>
      <c r="G13" s="4"/>
    </row>
    <row r="14" spans="2:13" ht="21">
      <c r="C14" s="3"/>
      <c r="F14" s="3"/>
      <c r="G14" s="4"/>
    </row>
    <row r="15" spans="2:13" ht="21">
      <c r="C15" s="3"/>
      <c r="F15" s="3"/>
      <c r="G15" s="4"/>
    </row>
    <row r="16" spans="2:13" ht="21">
      <c r="C16" s="4"/>
      <c r="D16" s="4"/>
      <c r="E16" s="4"/>
      <c r="F16" s="4"/>
      <c r="G16" s="4"/>
    </row>
    <row r="17" spans="3:7" ht="21">
      <c r="C17" s="4"/>
      <c r="D17" s="4"/>
      <c r="E17" s="4"/>
      <c r="F17" s="4"/>
      <c r="G17" s="4"/>
    </row>
  </sheetData>
  <mergeCells count="1">
    <mergeCell ref="J2:M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0"/>
  <sheetViews>
    <sheetView workbookViewId="0">
      <selection activeCell="C4" sqref="C4:H20"/>
    </sheetView>
  </sheetViews>
  <sheetFormatPr baseColWidth="10" defaultRowHeight="21"/>
  <cols>
    <col min="1" max="1" width="10.83203125" style="4"/>
    <col min="2" max="2" width="19.6640625" style="4" bestFit="1" customWidth="1"/>
    <col min="3" max="3" width="11.83203125" style="4" bestFit="1" customWidth="1"/>
    <col min="4" max="4" width="16" style="4" bestFit="1" customWidth="1"/>
    <col min="5" max="5" width="12.33203125" style="4" bestFit="1" customWidth="1"/>
    <col min="6" max="6" width="16" style="4" bestFit="1" customWidth="1"/>
    <col min="7" max="7" width="11.83203125" style="4" bestFit="1" customWidth="1"/>
    <col min="8" max="8" width="9.5" style="4" bestFit="1" customWidth="1"/>
    <col min="9" max="9" width="19.6640625" style="4" bestFit="1" customWidth="1"/>
    <col min="10" max="13" width="10.83203125" style="4"/>
    <col min="14" max="14" width="9.1640625" style="4" bestFit="1" customWidth="1"/>
    <col min="15" max="15" width="9.5" style="4" bestFit="1" customWidth="1"/>
    <col min="16" max="16384" width="10.83203125" style="4"/>
  </cols>
  <sheetData>
    <row r="2" spans="2:13">
      <c r="J2" s="11" t="s">
        <v>112</v>
      </c>
      <c r="K2" s="11"/>
      <c r="L2" s="11"/>
      <c r="M2" s="11"/>
    </row>
    <row r="3" spans="2:13">
      <c r="B3" s="5" t="s">
        <v>0</v>
      </c>
      <c r="C3" s="6" t="s">
        <v>103</v>
      </c>
      <c r="D3" s="6" t="s">
        <v>104</v>
      </c>
      <c r="E3" s="5" t="s">
        <v>105</v>
      </c>
      <c r="F3" s="6" t="s">
        <v>104</v>
      </c>
      <c r="G3" s="6" t="s">
        <v>112</v>
      </c>
      <c r="H3" s="6" t="s">
        <v>113</v>
      </c>
      <c r="J3" s="12" t="s">
        <v>154</v>
      </c>
      <c r="K3" s="12" t="s">
        <v>155</v>
      </c>
      <c r="L3" s="12" t="s">
        <v>156</v>
      </c>
      <c r="M3" s="12" t="s">
        <v>157</v>
      </c>
    </row>
    <row r="4" spans="2:13">
      <c r="B4" s="4" t="s">
        <v>106</v>
      </c>
      <c r="C4" s="4">
        <v>7.6080000000000002E-3</v>
      </c>
      <c r="D4" s="4">
        <v>2.31E-4</v>
      </c>
      <c r="E4" s="4">
        <v>1.0271000000000001E-2</v>
      </c>
      <c r="F4" s="4">
        <v>3.4400000000000001E-4</v>
      </c>
      <c r="G4" s="4">
        <f>E4-C4</f>
        <v>2.6630000000000004E-3</v>
      </c>
      <c r="H4" s="9">
        <f>G4/C4</f>
        <v>0.35002628811777081</v>
      </c>
      <c r="J4" s="4">
        <f>AVERAGE(G4:G20)</f>
        <v>2.5096470588235292E-3</v>
      </c>
      <c r="K4" s="10">
        <f>MIN(G4:G20)</f>
        <v>2.2579999999999996E-3</v>
      </c>
      <c r="L4" s="10">
        <f>MAX(G4:G20)</f>
        <v>2.9709999999999997E-3</v>
      </c>
      <c r="M4" s="10">
        <f>STDEV(G4:G20)</f>
        <v>1.920872006330949E-4</v>
      </c>
    </row>
    <row r="5" spans="2:13">
      <c r="B5" s="4" t="s">
        <v>142</v>
      </c>
      <c r="C5" s="4">
        <v>7.7470000000000004E-3</v>
      </c>
      <c r="D5" s="4">
        <v>1.2999999999999999E-4</v>
      </c>
      <c r="E5" s="4">
        <v>1.0151E-2</v>
      </c>
      <c r="F5" s="4">
        <v>4.0700000000000003E-4</v>
      </c>
      <c r="G5" s="4">
        <f t="shared" ref="G5:G20" si="0">E5-C5</f>
        <v>2.4039999999999999E-3</v>
      </c>
      <c r="H5" s="9">
        <f t="shared" ref="H5:H20" si="1">G5/C5</f>
        <v>0.31031366980766745</v>
      </c>
    </row>
    <row r="6" spans="2:13">
      <c r="B6" s="4" t="s">
        <v>143</v>
      </c>
      <c r="C6" s="4">
        <v>7.1199999999999996E-3</v>
      </c>
      <c r="D6" s="4">
        <v>1.73E-4</v>
      </c>
      <c r="E6" s="4">
        <v>9.3779999999999992E-3</v>
      </c>
      <c r="F6" s="4">
        <v>1.46E-4</v>
      </c>
      <c r="G6" s="4">
        <f t="shared" si="0"/>
        <v>2.2579999999999996E-3</v>
      </c>
      <c r="H6" s="9">
        <f t="shared" si="1"/>
        <v>0.31713483146067412</v>
      </c>
    </row>
    <row r="7" spans="2:13">
      <c r="B7" s="4" t="s">
        <v>144</v>
      </c>
      <c r="C7" s="4">
        <v>6.9839999999999998E-3</v>
      </c>
      <c r="D7" s="4">
        <v>9.2E-5</v>
      </c>
      <c r="E7" s="4">
        <v>9.4369999999999992E-3</v>
      </c>
      <c r="F7" s="4">
        <v>9.5000000000000005E-5</v>
      </c>
      <c r="G7" s="4">
        <f>E7-C7</f>
        <v>2.4529999999999995E-3</v>
      </c>
      <c r="H7" s="9">
        <f t="shared" si="1"/>
        <v>0.35123138602520038</v>
      </c>
    </row>
    <row r="8" spans="2:13">
      <c r="B8" s="4" t="s">
        <v>145</v>
      </c>
      <c r="C8" s="4">
        <v>6.9069999999999999E-3</v>
      </c>
      <c r="D8" s="4">
        <v>4.6E-5</v>
      </c>
      <c r="E8" s="4">
        <v>9.3270000000000002E-3</v>
      </c>
      <c r="F8" s="4">
        <v>7.3999999999999996E-5</v>
      </c>
      <c r="G8" s="4">
        <f t="shared" si="0"/>
        <v>2.4200000000000003E-3</v>
      </c>
      <c r="H8" s="9">
        <f t="shared" si="1"/>
        <v>0.35036919067612571</v>
      </c>
    </row>
    <row r="9" spans="2:13">
      <c r="B9" s="4" t="s">
        <v>146</v>
      </c>
      <c r="C9" s="4">
        <v>6.8269999999999997E-3</v>
      </c>
      <c r="D9" s="4">
        <v>3.4E-5</v>
      </c>
      <c r="E9" s="4">
        <v>9.4240000000000001E-3</v>
      </c>
      <c r="F9" s="4">
        <v>1.27E-4</v>
      </c>
      <c r="G9" s="4">
        <f t="shared" si="0"/>
        <v>2.5970000000000003E-3</v>
      </c>
      <c r="H9" s="9">
        <f t="shared" si="1"/>
        <v>0.38040134759044975</v>
      </c>
    </row>
    <row r="10" spans="2:13">
      <c r="B10" s="4" t="s">
        <v>147</v>
      </c>
      <c r="C10" s="4">
        <v>6.8739999999999999E-3</v>
      </c>
      <c r="D10" s="4">
        <v>6.9999999999999994E-5</v>
      </c>
      <c r="E10" s="4">
        <v>9.3670000000000003E-3</v>
      </c>
      <c r="F10" s="4">
        <v>1.5100000000000001E-4</v>
      </c>
      <c r="G10" s="4">
        <f t="shared" si="0"/>
        <v>2.4930000000000004E-3</v>
      </c>
      <c r="H10" s="9">
        <f t="shared" si="1"/>
        <v>0.36267093395402972</v>
      </c>
    </row>
    <row r="11" spans="2:13">
      <c r="B11" s="4" t="s">
        <v>148</v>
      </c>
      <c r="C11" s="4">
        <v>6.9080000000000001E-3</v>
      </c>
      <c r="D11" s="4">
        <v>3.4E-5</v>
      </c>
      <c r="E11" s="4">
        <v>9.4029999999999999E-3</v>
      </c>
      <c r="F11" s="4">
        <v>2.5099999999999998E-4</v>
      </c>
      <c r="G11" s="4">
        <f t="shared" si="0"/>
        <v>2.4949999999999998E-3</v>
      </c>
      <c r="H11" s="9">
        <f t="shared" si="1"/>
        <v>0.36117544875506657</v>
      </c>
    </row>
    <row r="12" spans="2:13">
      <c r="B12" s="4" t="s">
        <v>149</v>
      </c>
      <c r="C12" s="4">
        <v>6.901E-3</v>
      </c>
      <c r="D12" s="4">
        <v>4.8999999999999998E-5</v>
      </c>
      <c r="E12" s="4">
        <v>9.3500000000000007E-3</v>
      </c>
      <c r="F12" s="4">
        <v>1.4100000000000001E-4</v>
      </c>
      <c r="G12" s="4">
        <f t="shared" si="0"/>
        <v>2.4490000000000007E-3</v>
      </c>
      <c r="H12" s="9">
        <f t="shared" si="1"/>
        <v>0.35487610491233162</v>
      </c>
    </row>
    <row r="13" spans="2:13">
      <c r="B13" s="4" t="s">
        <v>134</v>
      </c>
      <c r="C13" s="4">
        <v>6.9239999999999996E-3</v>
      </c>
      <c r="D13" s="4">
        <v>5.3000000000000001E-5</v>
      </c>
      <c r="E13" s="4">
        <v>9.2919999999999999E-3</v>
      </c>
      <c r="F13" s="4">
        <v>1E-4</v>
      </c>
      <c r="G13" s="4">
        <f t="shared" si="0"/>
        <v>2.3680000000000003E-3</v>
      </c>
      <c r="H13" s="9">
        <f t="shared" si="1"/>
        <v>0.34199884459849805</v>
      </c>
    </row>
    <row r="14" spans="2:13">
      <c r="B14" s="4" t="s">
        <v>135</v>
      </c>
      <c r="C14" s="4">
        <v>7.0479999999999996E-3</v>
      </c>
      <c r="D14" s="4">
        <v>1.8699999999999999E-4</v>
      </c>
      <c r="E14" s="4">
        <v>9.3229999999999997E-3</v>
      </c>
      <c r="F14" s="4">
        <v>1.15E-4</v>
      </c>
      <c r="G14" s="4">
        <f t="shared" si="0"/>
        <v>2.2750000000000001E-3</v>
      </c>
      <c r="H14" s="9">
        <f t="shared" si="1"/>
        <v>0.32278660612939847</v>
      </c>
    </row>
    <row r="15" spans="2:13">
      <c r="B15" s="4" t="s">
        <v>136</v>
      </c>
      <c r="C15" s="4">
        <v>6.9810000000000002E-3</v>
      </c>
      <c r="D15" s="4">
        <v>9.2999999999999997E-5</v>
      </c>
      <c r="E15" s="4">
        <v>9.4780000000000003E-3</v>
      </c>
      <c r="F15" s="4">
        <v>1.3899999999999999E-4</v>
      </c>
      <c r="G15" s="4">
        <f t="shared" si="0"/>
        <v>2.4970000000000001E-3</v>
      </c>
      <c r="H15" s="9">
        <f t="shared" si="1"/>
        <v>0.35768514539464258</v>
      </c>
    </row>
    <row r="16" spans="2:13">
      <c r="B16" s="4" t="s">
        <v>137</v>
      </c>
      <c r="C16" s="4">
        <v>6.9319999999999998E-3</v>
      </c>
      <c r="D16" s="4">
        <v>6.4999999999999994E-5</v>
      </c>
      <c r="E16" s="4">
        <v>9.2960000000000004E-3</v>
      </c>
      <c r="F16" s="4">
        <v>3.4999999999999997E-5</v>
      </c>
      <c r="G16" s="4">
        <f t="shared" si="0"/>
        <v>2.3640000000000006E-3</v>
      </c>
      <c r="H16" s="9">
        <f t="shared" si="1"/>
        <v>0.34102712060011553</v>
      </c>
    </row>
    <row r="17" spans="2:8">
      <c r="B17" s="4" t="s">
        <v>138</v>
      </c>
      <c r="C17" s="4">
        <v>6.8669999999999998E-3</v>
      </c>
      <c r="D17" s="4">
        <v>3.6000000000000001E-5</v>
      </c>
      <c r="E17" s="4">
        <v>9.8379999999999995E-3</v>
      </c>
      <c r="F17" s="4">
        <v>5.3000000000000001E-5</v>
      </c>
      <c r="G17" s="4">
        <f>E17-C17</f>
        <v>2.9709999999999997E-3</v>
      </c>
      <c r="H17" s="9">
        <f t="shared" si="1"/>
        <v>0.43264890053880878</v>
      </c>
    </row>
    <row r="18" spans="2:8">
      <c r="B18" s="4" t="s">
        <v>139</v>
      </c>
      <c r="C18" s="4">
        <v>7.1789999999999996E-3</v>
      </c>
      <c r="D18" s="4">
        <v>4.5000000000000003E-5</v>
      </c>
      <c r="E18" s="4">
        <v>1.0087E-2</v>
      </c>
      <c r="F18" s="4">
        <v>1.75E-4</v>
      </c>
      <c r="G18" s="4">
        <f t="shared" si="0"/>
        <v>2.9080000000000009E-3</v>
      </c>
      <c r="H18" s="9">
        <f t="shared" si="1"/>
        <v>0.40507034405906128</v>
      </c>
    </row>
    <row r="19" spans="2:8">
      <c r="B19" s="4" t="s">
        <v>140</v>
      </c>
      <c r="C19" s="4">
        <v>7.4180000000000001E-3</v>
      </c>
      <c r="D19" s="4">
        <v>2.5500000000000002E-4</v>
      </c>
      <c r="E19" s="4">
        <v>9.9629999999999996E-3</v>
      </c>
      <c r="F19" s="4">
        <v>1.06E-4</v>
      </c>
      <c r="G19" s="4">
        <f t="shared" si="0"/>
        <v>2.5449999999999995E-3</v>
      </c>
      <c r="H19" s="9">
        <f t="shared" si="1"/>
        <v>0.34308438932326768</v>
      </c>
    </row>
    <row r="20" spans="2:8">
      <c r="B20" s="4" t="s">
        <v>141</v>
      </c>
      <c r="C20" s="4">
        <v>7.2570000000000004E-3</v>
      </c>
      <c r="D20" s="4">
        <v>3.3000000000000003E-5</v>
      </c>
      <c r="E20" s="4">
        <v>9.7610000000000006E-3</v>
      </c>
      <c r="F20" s="4">
        <v>3.1700000000000001E-4</v>
      </c>
      <c r="G20" s="4">
        <f t="shared" si="0"/>
        <v>2.5040000000000001E-3</v>
      </c>
      <c r="H20" s="9">
        <f t="shared" si="1"/>
        <v>0.34504616232603003</v>
      </c>
    </row>
  </sheetData>
  <mergeCells count="1">
    <mergeCell ref="J2:M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9"/>
  <sheetViews>
    <sheetView workbookViewId="0">
      <selection activeCell="C4" sqref="C4:H22"/>
    </sheetView>
  </sheetViews>
  <sheetFormatPr baseColWidth="10" defaultRowHeight="21"/>
  <cols>
    <col min="1" max="1" width="10.83203125" style="1"/>
    <col min="2" max="2" width="19.6640625" style="1" bestFit="1" customWidth="1"/>
    <col min="3" max="3" width="10.83203125" style="1"/>
    <col min="4" max="4" width="16" style="1" bestFit="1" customWidth="1"/>
    <col min="5" max="5" width="12.33203125" style="1" bestFit="1" customWidth="1"/>
    <col min="6" max="6" width="16" style="1" bestFit="1" customWidth="1"/>
    <col min="7" max="7" width="11.83203125" style="1" bestFit="1" customWidth="1"/>
    <col min="8" max="8" width="10.83203125" style="1"/>
    <col min="9" max="9" width="16" style="1" bestFit="1" customWidth="1"/>
    <col min="10" max="10" width="12.33203125" style="1" bestFit="1" customWidth="1"/>
    <col min="11" max="11" width="16" style="1" bestFit="1" customWidth="1"/>
    <col min="12" max="16384" width="10.83203125" style="1"/>
  </cols>
  <sheetData>
    <row r="2" spans="2:13">
      <c r="B2" s="2"/>
      <c r="E2" s="2"/>
      <c r="J2" s="11" t="s">
        <v>112</v>
      </c>
      <c r="K2" s="11"/>
      <c r="L2" s="11"/>
      <c r="M2" s="11"/>
    </row>
    <row r="3" spans="2:13">
      <c r="B3" s="5" t="s">
        <v>0</v>
      </c>
      <c r="C3" s="6" t="s">
        <v>103</v>
      </c>
      <c r="D3" s="6" t="s">
        <v>104</v>
      </c>
      <c r="E3" s="5" t="s">
        <v>105</v>
      </c>
      <c r="F3" s="6" t="s">
        <v>104</v>
      </c>
      <c r="G3" s="6" t="s">
        <v>112</v>
      </c>
      <c r="H3" s="6" t="s">
        <v>113</v>
      </c>
      <c r="J3" s="12" t="s">
        <v>154</v>
      </c>
      <c r="K3" s="12" t="s">
        <v>155</v>
      </c>
      <c r="L3" s="12" t="s">
        <v>156</v>
      </c>
      <c r="M3" s="12" t="s">
        <v>157</v>
      </c>
    </row>
    <row r="4" spans="2:13">
      <c r="B4" s="1" t="s">
        <v>106</v>
      </c>
      <c r="C4" s="2">
        <v>1.0984000000000001E-2</v>
      </c>
      <c r="D4" s="2">
        <v>4.8999999999999998E-4</v>
      </c>
      <c r="E4" s="2">
        <v>1.3995E-2</v>
      </c>
      <c r="F4" s="2">
        <v>1.4100000000000001E-4</v>
      </c>
      <c r="G4" s="1">
        <f>E4-C4</f>
        <v>3.0109999999999998E-3</v>
      </c>
      <c r="H4" s="9">
        <f>G4/C4</f>
        <v>0.27412600145666421</v>
      </c>
      <c r="J4" s="4">
        <f>AVERAGE(G4:G22)</f>
        <v>3.2437894736842103E-3</v>
      </c>
      <c r="K4" s="10">
        <f>MIN(G4:G22)</f>
        <v>2.7400000000000011E-3</v>
      </c>
      <c r="L4" s="10">
        <f>MAX(G4:G22)</f>
        <v>3.6030000000000003E-3</v>
      </c>
      <c r="M4" s="10">
        <f>STDEV(G4:G22)</f>
        <v>2.4166266179379705E-4</v>
      </c>
    </row>
    <row r="5" spans="2:13">
      <c r="B5" s="1" t="s">
        <v>126</v>
      </c>
      <c r="C5" s="2">
        <v>1.0937000000000001E-2</v>
      </c>
      <c r="D5" s="2">
        <v>5.04E-4</v>
      </c>
      <c r="E5" s="2">
        <v>1.4012999999999999E-2</v>
      </c>
      <c r="F5" s="2">
        <v>9.7E-5</v>
      </c>
      <c r="G5" s="1">
        <f t="shared" ref="G5:G22" si="0">E5-C5</f>
        <v>3.0759999999999989E-3</v>
      </c>
      <c r="H5" s="9">
        <f t="shared" ref="H5:H22" si="1">G5/C5</f>
        <v>0.28124714272652451</v>
      </c>
    </row>
    <row r="6" spans="2:13">
      <c r="B6" s="1" t="s">
        <v>127</v>
      </c>
      <c r="C6" s="2">
        <v>1.1011E-2</v>
      </c>
      <c r="D6" s="2">
        <v>5.8500000000000002E-4</v>
      </c>
      <c r="E6" s="2">
        <v>1.4095E-2</v>
      </c>
      <c r="F6" s="2">
        <v>6.7999999999999999E-5</v>
      </c>
      <c r="G6" s="1">
        <f t="shared" si="0"/>
        <v>3.0839999999999999E-3</v>
      </c>
      <c r="H6" s="9">
        <f t="shared" si="1"/>
        <v>0.28008355281082553</v>
      </c>
    </row>
    <row r="7" spans="2:13">
      <c r="B7" s="1" t="s">
        <v>128</v>
      </c>
      <c r="C7" s="2">
        <v>1.0621E-2</v>
      </c>
      <c r="D7" s="2">
        <v>1.03E-4</v>
      </c>
      <c r="E7" s="2">
        <v>1.414E-2</v>
      </c>
      <c r="F7" s="2">
        <v>1.64E-4</v>
      </c>
      <c r="G7" s="1">
        <f t="shared" si="0"/>
        <v>3.5189999999999996E-3</v>
      </c>
      <c r="H7" s="9">
        <f t="shared" si="1"/>
        <v>0.33132473401751245</v>
      </c>
    </row>
    <row r="8" spans="2:13">
      <c r="B8" s="1" t="s">
        <v>129</v>
      </c>
      <c r="C8" s="2">
        <v>1.0647999999999999E-2</v>
      </c>
      <c r="D8" s="2">
        <v>5.8999999999999998E-5</v>
      </c>
      <c r="E8" s="2">
        <v>1.4130999999999999E-2</v>
      </c>
      <c r="F8" s="2">
        <v>7.7999999999999999E-5</v>
      </c>
      <c r="G8" s="1">
        <f t="shared" si="0"/>
        <v>3.483E-3</v>
      </c>
      <c r="H8" s="9">
        <f t="shared" si="1"/>
        <v>0.32710368144252444</v>
      </c>
    </row>
    <row r="9" spans="2:13">
      <c r="B9" s="1" t="s">
        <v>130</v>
      </c>
      <c r="C9" s="2">
        <v>1.0952E-2</v>
      </c>
      <c r="D9" s="2">
        <v>5.5199999999999997E-4</v>
      </c>
      <c r="E9" s="2">
        <v>1.4045999999999999E-2</v>
      </c>
      <c r="F9" s="2">
        <v>1.2999999999999999E-4</v>
      </c>
      <c r="G9" s="1">
        <f t="shared" si="0"/>
        <v>3.0939999999999995E-3</v>
      </c>
      <c r="H9" s="9">
        <f t="shared" si="1"/>
        <v>0.28250547845142437</v>
      </c>
    </row>
    <row r="10" spans="2:13">
      <c r="B10" s="1" t="s">
        <v>131</v>
      </c>
      <c r="C10" s="2">
        <v>1.0678E-2</v>
      </c>
      <c r="D10" s="2">
        <v>6.7000000000000002E-5</v>
      </c>
      <c r="E10" s="2">
        <v>1.4055E-2</v>
      </c>
      <c r="F10" s="2">
        <v>1.5699999999999999E-4</v>
      </c>
      <c r="G10" s="1">
        <f t="shared" si="0"/>
        <v>3.3769999999999998E-3</v>
      </c>
      <c r="H10" s="9">
        <f t="shared" si="1"/>
        <v>0.31625772616594866</v>
      </c>
    </row>
    <row r="11" spans="2:13">
      <c r="B11" s="1" t="s">
        <v>132</v>
      </c>
      <c r="C11" s="2">
        <v>1.1096E-2</v>
      </c>
      <c r="D11" s="2">
        <v>5.5500000000000005E-4</v>
      </c>
      <c r="E11" s="2">
        <v>1.4034E-2</v>
      </c>
      <c r="F11" s="2">
        <v>5.1999999999999997E-5</v>
      </c>
      <c r="G11" s="1">
        <f t="shared" si="0"/>
        <v>2.9379999999999996E-3</v>
      </c>
      <c r="H11" s="9">
        <f t="shared" si="1"/>
        <v>0.26478010093727467</v>
      </c>
    </row>
    <row r="12" spans="2:13">
      <c r="B12" s="1" t="s">
        <v>133</v>
      </c>
      <c r="C12" s="2">
        <v>1.0711999999999999E-2</v>
      </c>
      <c r="D12" s="2">
        <v>1.0900000000000001E-4</v>
      </c>
      <c r="E12" s="2">
        <v>1.3944E-2</v>
      </c>
      <c r="F12" s="2">
        <v>1.5100000000000001E-4</v>
      </c>
      <c r="G12" s="1">
        <f t="shared" si="0"/>
        <v>3.2320000000000005E-3</v>
      </c>
      <c r="H12" s="9">
        <f t="shared" si="1"/>
        <v>0.30171769977595225</v>
      </c>
    </row>
    <row r="13" spans="2:13">
      <c r="B13" s="1" t="s">
        <v>116</v>
      </c>
      <c r="C13" s="2">
        <v>1.1135000000000001E-2</v>
      </c>
      <c r="D13" s="2">
        <v>6.0300000000000002E-4</v>
      </c>
      <c r="E13" s="2">
        <v>1.4191E-2</v>
      </c>
      <c r="F13" s="2">
        <v>1.1E-4</v>
      </c>
      <c r="G13" s="1">
        <f t="shared" si="0"/>
        <v>3.0559999999999997E-3</v>
      </c>
      <c r="H13" s="9">
        <f t="shared" si="1"/>
        <v>0.2744499326448136</v>
      </c>
    </row>
    <row r="14" spans="2:13">
      <c r="B14" s="1" t="s">
        <v>117</v>
      </c>
      <c r="C14" s="2">
        <v>1.0926999999999999E-2</v>
      </c>
      <c r="D14" s="2">
        <v>4.6299999999999998E-4</v>
      </c>
      <c r="E14" s="2">
        <v>1.4064999999999999E-2</v>
      </c>
      <c r="F14" s="2">
        <v>5.8E-5</v>
      </c>
      <c r="G14" s="1">
        <f t="shared" si="0"/>
        <v>3.1380000000000002E-3</v>
      </c>
      <c r="H14" s="9">
        <f t="shared" si="1"/>
        <v>0.28717854854946467</v>
      </c>
    </row>
    <row r="15" spans="2:13">
      <c r="B15" s="1" t="s">
        <v>118</v>
      </c>
      <c r="C15" s="2">
        <v>1.0588E-2</v>
      </c>
      <c r="D15" s="2">
        <v>9.0000000000000006E-5</v>
      </c>
      <c r="E15" s="2">
        <v>1.4019999999999999E-2</v>
      </c>
      <c r="F15" s="2">
        <v>9.8999999999999994E-5</v>
      </c>
      <c r="G15" s="1">
        <f t="shared" si="0"/>
        <v>3.4319999999999993E-3</v>
      </c>
      <c r="H15" s="9">
        <f t="shared" si="1"/>
        <v>0.32414053645636565</v>
      </c>
    </row>
    <row r="16" spans="2:13">
      <c r="B16" s="1" t="s">
        <v>119</v>
      </c>
      <c r="C16" s="2">
        <v>1.1354E-2</v>
      </c>
      <c r="D16" s="2">
        <v>5.1199999999999998E-4</v>
      </c>
      <c r="E16" s="2">
        <v>1.4094000000000001E-2</v>
      </c>
      <c r="F16" s="2">
        <v>1.5699999999999999E-4</v>
      </c>
      <c r="G16" s="1">
        <f t="shared" si="0"/>
        <v>2.7400000000000011E-3</v>
      </c>
      <c r="H16" s="9">
        <f t="shared" si="1"/>
        <v>0.24132464329751641</v>
      </c>
    </row>
    <row r="17" spans="2:8">
      <c r="B17" s="1" t="s">
        <v>120</v>
      </c>
      <c r="C17" s="2">
        <v>1.0593999999999999E-2</v>
      </c>
      <c r="D17" s="2">
        <v>4.6999999999999997E-5</v>
      </c>
      <c r="E17" s="2">
        <v>1.4137E-2</v>
      </c>
      <c r="F17" s="2">
        <v>1.5899999999999999E-4</v>
      </c>
      <c r="G17" s="1">
        <f t="shared" si="0"/>
        <v>3.543000000000001E-3</v>
      </c>
      <c r="H17" s="9">
        <f t="shared" si="1"/>
        <v>0.3344345856144989</v>
      </c>
    </row>
    <row r="18" spans="2:8">
      <c r="B18" s="1" t="s">
        <v>121</v>
      </c>
      <c r="C18" s="2">
        <v>1.0630000000000001E-2</v>
      </c>
      <c r="D18" s="2">
        <v>9.5000000000000005E-5</v>
      </c>
      <c r="E18" s="2">
        <v>1.4137E-2</v>
      </c>
      <c r="F18" s="2">
        <v>1.4100000000000001E-4</v>
      </c>
      <c r="G18" s="1">
        <f t="shared" si="0"/>
        <v>3.5069999999999997E-3</v>
      </c>
      <c r="H18" s="9">
        <f t="shared" si="1"/>
        <v>0.32991533396048911</v>
      </c>
    </row>
    <row r="19" spans="2:8">
      <c r="B19" s="1" t="s">
        <v>122</v>
      </c>
      <c r="C19" s="2">
        <v>1.0798E-2</v>
      </c>
      <c r="D19" s="2">
        <v>3.2600000000000001E-4</v>
      </c>
      <c r="E19" s="2">
        <v>1.4043999999999999E-2</v>
      </c>
      <c r="F19" s="2">
        <v>1.5300000000000001E-4</v>
      </c>
      <c r="G19" s="1">
        <f t="shared" si="0"/>
        <v>3.2459999999999989E-3</v>
      </c>
      <c r="H19" s="9">
        <f t="shared" si="1"/>
        <v>0.30061122430079634</v>
      </c>
    </row>
    <row r="20" spans="2:8">
      <c r="B20" s="1" t="s">
        <v>123</v>
      </c>
      <c r="C20" s="2">
        <v>1.0529E-2</v>
      </c>
      <c r="D20" s="2">
        <v>4.6999999999999997E-5</v>
      </c>
      <c r="E20" s="2">
        <v>1.4132E-2</v>
      </c>
      <c r="F20" s="2">
        <v>6.8999999999999997E-5</v>
      </c>
      <c r="G20" s="1">
        <f t="shared" si="0"/>
        <v>3.6030000000000003E-3</v>
      </c>
      <c r="H20" s="9">
        <f t="shared" si="1"/>
        <v>0.34219773957640803</v>
      </c>
    </row>
    <row r="21" spans="2:8">
      <c r="B21" s="1" t="s">
        <v>124</v>
      </c>
      <c r="C21" s="2">
        <v>1.0977000000000001E-2</v>
      </c>
      <c r="D21" s="2">
        <v>4.7800000000000002E-4</v>
      </c>
      <c r="E21" s="2">
        <v>1.4094000000000001E-2</v>
      </c>
      <c r="F21" s="2">
        <v>1.5699999999999999E-4</v>
      </c>
      <c r="G21" s="1">
        <f t="shared" si="0"/>
        <v>3.117E-3</v>
      </c>
      <c r="H21" s="9">
        <f t="shared" si="1"/>
        <v>0.28395736540038258</v>
      </c>
    </row>
    <row r="22" spans="2:8">
      <c r="B22" s="1" t="s">
        <v>125</v>
      </c>
      <c r="C22" s="2">
        <v>1.0713E-2</v>
      </c>
      <c r="D22" s="2">
        <v>7.1000000000000005E-5</v>
      </c>
      <c r="E22" s="2">
        <v>1.4149E-2</v>
      </c>
      <c r="F22" s="2">
        <v>9.2999999999999997E-5</v>
      </c>
      <c r="G22" s="1">
        <f t="shared" si="0"/>
        <v>3.4359999999999998E-3</v>
      </c>
      <c r="H22" s="9">
        <f t="shared" si="1"/>
        <v>0.32073182115187154</v>
      </c>
    </row>
    <row r="23" spans="2:8">
      <c r="B23" s="2"/>
      <c r="E23" s="2"/>
    </row>
    <row r="24" spans="2:8">
      <c r="B24" s="2"/>
      <c r="E24" s="2"/>
    </row>
    <row r="25" spans="2:8">
      <c r="B25" s="2"/>
      <c r="E25" s="2"/>
    </row>
    <row r="26" spans="2:8">
      <c r="B26" s="2"/>
      <c r="E26" s="2"/>
    </row>
    <row r="27" spans="2:8">
      <c r="B27" s="2"/>
      <c r="E27" s="2"/>
    </row>
    <row r="28" spans="2:8">
      <c r="B28" s="2"/>
      <c r="E28" s="2"/>
    </row>
    <row r="29" spans="2:8">
      <c r="B29" s="2"/>
      <c r="E29" s="2"/>
    </row>
    <row r="30" spans="2:8">
      <c r="B30" s="2"/>
      <c r="E30" s="2"/>
    </row>
    <row r="31" spans="2:8">
      <c r="B31" s="2"/>
      <c r="E31" s="2"/>
    </row>
    <row r="32" spans="2:8">
      <c r="B32" s="2"/>
      <c r="E32" s="2"/>
    </row>
    <row r="33" spans="2:5">
      <c r="B33" s="2"/>
      <c r="E33" s="2"/>
    </row>
    <row r="34" spans="2:5">
      <c r="B34" s="2"/>
      <c r="E34" s="2"/>
    </row>
    <row r="35" spans="2:5">
      <c r="B35" s="2"/>
      <c r="E35" s="2"/>
    </row>
    <row r="36" spans="2:5">
      <c r="B36" s="2"/>
      <c r="E36" s="2"/>
    </row>
    <row r="37" spans="2:5">
      <c r="B37" s="2"/>
      <c r="E37" s="2"/>
    </row>
    <row r="38" spans="2:5">
      <c r="B38" s="2"/>
      <c r="E38" s="2"/>
    </row>
    <row r="39" spans="2:5">
      <c r="B39" s="2"/>
      <c r="E39" s="2"/>
    </row>
  </sheetData>
  <mergeCells count="1">
    <mergeCell ref="J2:M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1"/>
  <sheetViews>
    <sheetView workbookViewId="0">
      <selection activeCell="C4" sqref="C4:H6"/>
    </sheetView>
  </sheetViews>
  <sheetFormatPr baseColWidth="10" defaultRowHeight="21"/>
  <cols>
    <col min="1" max="1" width="10.83203125" style="1"/>
    <col min="2" max="2" width="14.83203125" style="1" bestFit="1" customWidth="1"/>
    <col min="3" max="3" width="11.83203125" style="1" bestFit="1" customWidth="1"/>
    <col min="4" max="4" width="16" style="1" bestFit="1" customWidth="1"/>
    <col min="5" max="5" width="12.33203125" style="1" bestFit="1" customWidth="1"/>
    <col min="6" max="6" width="16" style="1" bestFit="1" customWidth="1"/>
    <col min="7" max="7" width="11.83203125" style="1" bestFit="1" customWidth="1"/>
    <col min="8" max="8" width="9.5" style="1" bestFit="1" customWidth="1"/>
    <col min="9" max="16384" width="10.83203125" style="1"/>
  </cols>
  <sheetData>
    <row r="2" spans="2:13">
      <c r="J2" s="11" t="s">
        <v>112</v>
      </c>
      <c r="K2" s="11"/>
      <c r="L2" s="11"/>
      <c r="M2" s="11"/>
    </row>
    <row r="3" spans="2:13">
      <c r="B3" s="5" t="s">
        <v>0</v>
      </c>
      <c r="C3" s="6" t="s">
        <v>103</v>
      </c>
      <c r="D3" s="6" t="s">
        <v>104</v>
      </c>
      <c r="E3" s="5" t="s">
        <v>105</v>
      </c>
      <c r="F3" s="6" t="s">
        <v>104</v>
      </c>
      <c r="G3" s="6" t="s">
        <v>112</v>
      </c>
      <c r="H3" s="6" t="s">
        <v>113</v>
      </c>
      <c r="J3" s="12" t="s">
        <v>154</v>
      </c>
      <c r="K3" s="12" t="s">
        <v>155</v>
      </c>
      <c r="L3" s="12" t="s">
        <v>156</v>
      </c>
      <c r="M3" s="12" t="s">
        <v>157</v>
      </c>
    </row>
    <row r="4" spans="2:13">
      <c r="B4" s="1" t="s">
        <v>106</v>
      </c>
      <c r="C4" s="10">
        <v>1.4385E-2</v>
      </c>
      <c r="D4" s="10">
        <v>8.7999999999999998E-5</v>
      </c>
      <c r="E4" s="10">
        <v>1.8352E-2</v>
      </c>
      <c r="F4" s="10">
        <v>1.13E-4</v>
      </c>
      <c r="G4" s="1">
        <f>E4-C4</f>
        <v>3.967E-3</v>
      </c>
      <c r="H4" s="7">
        <f>G4/C4</f>
        <v>0.27577337504344801</v>
      </c>
      <c r="J4" s="4">
        <f>AVERAGE(G4:G6)</f>
        <v>3.7916666666666671E-3</v>
      </c>
      <c r="K4" s="10">
        <f>MIN(G4:G6)</f>
        <v>3.679E-3</v>
      </c>
      <c r="L4" s="10">
        <f>MAX(G4:G6)</f>
        <v>3.967E-3</v>
      </c>
      <c r="M4" s="10">
        <f>STDEV(G4:G6)</f>
        <v>1.5388740472609594E-4</v>
      </c>
    </row>
    <row r="5" spans="2:13">
      <c r="B5" s="1" t="s">
        <v>114</v>
      </c>
      <c r="C5" s="10">
        <v>1.4419E-2</v>
      </c>
      <c r="D5" s="10">
        <v>8.2999999999999998E-5</v>
      </c>
      <c r="E5" s="10">
        <v>1.8098E-2</v>
      </c>
      <c r="F5" s="10">
        <v>9.2E-5</v>
      </c>
      <c r="G5" s="1">
        <f t="shared" ref="G5:G6" si="0">E5-C5</f>
        <v>3.679E-3</v>
      </c>
      <c r="H5" s="7">
        <f t="shared" ref="H5:H6" si="1">G5/C5</f>
        <v>0.2551494555794438</v>
      </c>
    </row>
    <row r="6" spans="2:13">
      <c r="B6" s="1" t="s">
        <v>115</v>
      </c>
      <c r="C6" s="10">
        <v>1.4496E-2</v>
      </c>
      <c r="D6" s="10">
        <v>1.8100000000000001E-4</v>
      </c>
      <c r="E6" s="10">
        <v>1.8225000000000002E-2</v>
      </c>
      <c r="F6" s="10">
        <v>1.3899999999999999E-4</v>
      </c>
      <c r="G6" s="1">
        <f t="shared" si="0"/>
        <v>3.7290000000000014E-3</v>
      </c>
      <c r="H6" s="7">
        <f t="shared" si="1"/>
        <v>0.25724337748344378</v>
      </c>
    </row>
    <row r="7" spans="2:13">
      <c r="D7" s="10"/>
      <c r="G7" s="10"/>
    </row>
    <row r="8" spans="2:13">
      <c r="D8" s="10"/>
      <c r="G8" s="10"/>
    </row>
    <row r="9" spans="2:13">
      <c r="D9" s="10"/>
      <c r="G9" s="10"/>
    </row>
    <row r="10" spans="2:13">
      <c r="D10" s="10"/>
      <c r="G10" s="10"/>
    </row>
    <row r="11" spans="2:13">
      <c r="D11" s="10"/>
      <c r="G11" s="10"/>
    </row>
  </sheetData>
  <mergeCells count="1">
    <mergeCell ref="J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</vt:lpstr>
      <vt:lpstr>All-BoxPlot</vt:lpstr>
      <vt:lpstr>All-Histo</vt:lpstr>
      <vt:lpstr>SingleCable</vt:lpstr>
      <vt:lpstr>Cabinet</vt:lpstr>
      <vt:lpstr>ParaTransformer</vt:lpstr>
      <vt:lpstr>ParaCabinet</vt:lpstr>
      <vt:lpstr>IndirectPara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MOULINE Ludovic</dc:creator>
  <cp:lastModifiedBy>MOULINE Ludovic</cp:lastModifiedBy>
  <dcterms:created xsi:type="dcterms:W3CDTF">2020-03-03T08:50:01Z</dcterms:created>
  <dcterms:modified xsi:type="dcterms:W3CDTF">2020-03-03T10:07:59Z</dcterms:modified>
</cp:coreProperties>
</file>