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DucPropagationJava/bench-results/2020-03-03/"/>
    </mc:Choice>
  </mc:AlternateContent>
  <xr:revisionPtr revIDLastSave="0" documentId="13_ncr:1_{37938FD7-36AF-A649-B731-66CB21E94BA7}" xr6:coauthVersionLast="45" xr6:coauthVersionMax="45" xr10:uidLastSave="{00000000-0000-0000-0000-000000000000}"/>
  <bookViews>
    <workbookView xWindow="28800" yWindow="-10340" windowWidth="51200" windowHeight="28340" activeTab="1" xr2:uid="{C7A9022D-10B3-AF40-A245-B6D194FC042F}"/>
  </bookViews>
  <sheets>
    <sheet name="Origin" sheetId="1" r:id="rId1"/>
    <sheet name="All-Histo" sheetId="8" r:id="rId2"/>
    <sheet name="SingleCable" sheetId="7" r:id="rId3"/>
    <sheet name="Cabinet" sheetId="2" r:id="rId4"/>
    <sheet name="ParaTransformer" sheetId="6" r:id="rId5"/>
    <sheet name="ParaCabinet" sheetId="5" r:id="rId6"/>
    <sheet name="IndirectPara" sheetId="4" r:id="rId7"/>
  </sheets>
  <definedNames>
    <definedName name="bench_result" localSheetId="0">Origin!$A$1:$G$34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D7" i="8"/>
  <c r="C7" i="8"/>
  <c r="D6" i="8"/>
  <c r="C6" i="8"/>
  <c r="D5" i="8"/>
  <c r="C5" i="8"/>
  <c r="E4" i="8"/>
  <c r="E5" i="8"/>
  <c r="D4" i="8"/>
  <c r="C4" i="8"/>
  <c r="D3" i="8"/>
  <c r="C3" i="8"/>
  <c r="G5" i="7"/>
  <c r="H5" i="7"/>
  <c r="I5" i="7"/>
  <c r="G6" i="7"/>
  <c r="H6" i="7" s="1"/>
  <c r="I6" i="7"/>
  <c r="I4" i="7"/>
  <c r="H4" i="7"/>
  <c r="G4" i="7"/>
  <c r="I5" i="4"/>
  <c r="I6" i="4"/>
  <c r="I4" i="4"/>
  <c r="I5" i="5"/>
  <c r="I6" i="5"/>
  <c r="I4" i="5"/>
  <c r="K5" i="2"/>
  <c r="K6" i="2"/>
  <c r="K4" i="2"/>
  <c r="I5" i="6"/>
  <c r="I6" i="6"/>
  <c r="I4" i="6"/>
  <c r="H5" i="6"/>
  <c r="H6" i="6"/>
  <c r="H4" i="6"/>
  <c r="G5" i="6"/>
  <c r="G6" i="6"/>
  <c r="G4" i="6"/>
  <c r="H4" i="5"/>
  <c r="H5" i="5"/>
  <c r="H6" i="5"/>
  <c r="G5" i="5"/>
  <c r="G6" i="5"/>
  <c r="G4" i="5"/>
  <c r="G5" i="4"/>
  <c r="H5" i="4"/>
  <c r="G6" i="4"/>
  <c r="H6" i="4"/>
  <c r="G4" i="4"/>
  <c r="H4" i="4"/>
  <c r="J5" i="2"/>
  <c r="J6" i="2"/>
  <c r="J4" i="2"/>
  <c r="I5" i="2"/>
  <c r="I6" i="2"/>
  <c r="I4" i="2"/>
  <c r="G5" i="2"/>
  <c r="H5" i="2"/>
  <c r="G6" i="2"/>
  <c r="H6" i="2"/>
  <c r="H4" i="2"/>
  <c r="G4" i="2"/>
  <c r="E7" i="8" l="1"/>
  <c r="E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4BE73-1649-3141-B5A8-F43A9456CDF3}" name="bench-result" type="6" refreshedVersion="6" background="1" saveData="1">
    <textPr codePage="10000" sourceFile="/Users/ludovicmouline/Documents/Thesis/DucPropagationJava/bench-result.csv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<sst xmlns="http://schemas.openxmlformats.org/spreadsheetml/2006/main" count="172" uniqueCount="71">
  <si>
    <t>Benchmark</t>
  </si>
  <si>
    <t>Mode</t>
  </si>
  <si>
    <t>Threads</t>
  </si>
  <si>
    <t>Samples</t>
  </si>
  <si>
    <t>Score</t>
  </si>
  <si>
    <t>Score Error (99.9%)</t>
  </si>
  <si>
    <t>Unit</t>
  </si>
  <si>
    <t>duc.aintea.benchmark.loadapproximator.cabinet.Sc1AllClosed.benchCertainApprox</t>
  </si>
  <si>
    <t>avgt</t>
  </si>
  <si>
    <t>ms/op</t>
  </si>
  <si>
    <t>duc.aintea.benchmark.loadapproximator.cabinet.Sc1AllClosed.benchUncertainApprox6Fuse</t>
  </si>
  <si>
    <t>duc.aintea.benchmark.loadapproximator.cabinet.Sc2F4Open.benchCertainApprox</t>
  </si>
  <si>
    <t>duc.aintea.benchmark.loadapproximator.cabinet.Sc2F4Open.benchUncertainApprox6Fuse</t>
  </si>
  <si>
    <t>duc.aintea.benchmark.loadapproximator.cabinet.Sc3F3Open.benchCertainApprox</t>
  </si>
  <si>
    <t>duc.aintea.benchmark.loadapproximator.cabinet.Sc3F3Open.benchUncertainApprox6Fuse</t>
  </si>
  <si>
    <t>duc.aintea.benchmark.loadapproximator.indirectPara.Sc1AllClosed.benchCertainApprox</t>
  </si>
  <si>
    <t>us/op</t>
  </si>
  <si>
    <t>duc.aintea.benchmark.loadapproximator.indirectPara.Sc1AllClosed.benchUncertainApprox10Fuse</t>
  </si>
  <si>
    <t>duc.aintea.benchmark.loadapproximator.indirectPara.Sc2F2Open.benchCertainApprox</t>
  </si>
  <si>
    <t>duc.aintea.benchmark.loadapproximator.indirectPara.Sc2F2Open.benchUncertainApprox10Fuse</t>
  </si>
  <si>
    <t>duc.aintea.benchmark.loadapproximator.indirectPara.Sc3F7Open.benchCertainApprox</t>
  </si>
  <si>
    <t>duc.aintea.benchmark.loadapproximator.indirectPara.Sc3F7Open.benchUncertainApprox10Fuse</t>
  </si>
  <si>
    <t>duc.aintea.benchmark.loadapproximator.paraCabinet.Sc1AllClosed.benchCertainApprox</t>
  </si>
  <si>
    <t>duc.aintea.benchmark.loadapproximator.paraCabinet.Sc1AllClosed.benchUncertainApprox8Fuse</t>
  </si>
  <si>
    <t>duc.aintea.benchmark.loadapproximator.paraCabinet.Sc7F6Open.benchCertainApprox</t>
  </si>
  <si>
    <t>duc.aintea.benchmark.loadapproximator.paraCabinet.Sc7F6Open.benchUncertainApprox8Fuse</t>
  </si>
  <si>
    <t>duc.aintea.benchmark.loadapproximator.paraCabinet.Sc9F5Open.benchCertainApprox</t>
  </si>
  <si>
    <t>duc.aintea.benchmark.loadapproximator.paraCabinet.Sc9F5Open.benchUncertainApprox8Fuse</t>
  </si>
  <si>
    <t>duc.aintea.benchmark.loadapproximator.paraTransformer.Sc1AllClosed.benchCertainApprox</t>
  </si>
  <si>
    <t>duc.aintea.benchmark.loadapproximator.paraTransformer.Sc1AllClosed.benchUncertainApprox6Fuse</t>
  </si>
  <si>
    <t>duc.aintea.benchmark.loadapproximator.paraTransformer.Sc3F4Open.benchCertainApprox</t>
  </si>
  <si>
    <t>duc.aintea.benchmark.loadapproximator.paraTransformer.Sc3F4Open.benchUncertainApprox6Fuse</t>
  </si>
  <si>
    <t>duc.aintea.benchmark.loadapproximator.paraTransformer.Sc4F3Open.benchCertainApprox</t>
  </si>
  <si>
    <t>duc.aintea.benchmark.loadapproximator.paraTransformer.Sc4F3Open.benchUncertainApprox6Fuse</t>
  </si>
  <si>
    <t>duc.aintea.benchmark.loadapproximator.singleCable.AllClosed.benchCertainApprox</t>
  </si>
  <si>
    <t>duc.aintea.benchmark.loadapproximator.singleCable.AllClosed.benchUncertainApprox1Fuse</t>
  </si>
  <si>
    <t>duc.aintea.benchmark.loadapproximator.singleCable.AllClosed.benchUncertainApprox2Fuse</t>
  </si>
  <si>
    <t>duc.aintea.benchmark.loadapproximator.singleCable.FCabOpen.benchCertainApprox</t>
  </si>
  <si>
    <t>duc.aintea.benchmark.loadapproximator.singleCable.FCabOpen.benchUncertainApprox1Fuse</t>
  </si>
  <si>
    <t>duc.aintea.benchmark.loadapproximator.singleCable.FCabOpen.benchUncertainApprox2Fuse</t>
  </si>
  <si>
    <t>duc.aintea.benchmark.loadapproximator.singleCable.FSubsOpen.benchCertainApprox</t>
  </si>
  <si>
    <t>duc.aintea.benchmark.loadapproximator.singleCable.FSubsOpen.benchUncertainApprox1Fuse</t>
  </si>
  <si>
    <t>duc.aintea.benchmark.loadapproximator.singleCable.FSubsOpen.benchUncertainApprox2Fuse</t>
  </si>
  <si>
    <t>Error (99.9%)</t>
  </si>
  <si>
    <t>Diff</t>
  </si>
  <si>
    <t>Diff (%)</t>
  </si>
  <si>
    <t>Sc1AllClosed</t>
  </si>
  <si>
    <t>Sc2F4Open</t>
  </si>
  <si>
    <t>Sc3F3Open</t>
  </si>
  <si>
    <t>Certain (ms/op)</t>
  </si>
  <si>
    <t>Uncertain (ms/op)</t>
  </si>
  <si>
    <t>Certain (µs/op)</t>
  </si>
  <si>
    <t>Uncertain (µs/op)</t>
  </si>
  <si>
    <t>Sc2F2Open</t>
  </si>
  <si>
    <t>Sc3F7Open</t>
  </si>
  <si>
    <t>Sc7F6Open</t>
  </si>
  <si>
    <t>Sc9F5Open</t>
  </si>
  <si>
    <t>Sc3F4Open</t>
  </si>
  <si>
    <t>Sc4F3Open</t>
  </si>
  <si>
    <t>Factor</t>
  </si>
  <si>
    <t>AllClosed</t>
  </si>
  <si>
    <t>FCabOpen</t>
  </si>
  <si>
    <t>FSubsOpen</t>
  </si>
  <si>
    <t>Scenario</t>
  </si>
  <si>
    <r>
      <t>Certain (</t>
    </r>
    <r>
      <rPr>
        <b/>
        <u/>
        <sz val="16"/>
        <color rgb="FF000000"/>
        <rFont val="Calibri (Body)"/>
      </rPr>
      <t>µs/op)</t>
    </r>
  </si>
  <si>
    <t>Uncertain  (µs/op)</t>
  </si>
  <si>
    <t>Single Cable</t>
  </si>
  <si>
    <t>Cabinet</t>
  </si>
  <si>
    <t>Parallel@Transformer</t>
  </si>
  <si>
    <t>Parallel@Cabinet</t>
  </si>
  <si>
    <t>Indirect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</si>
</sst>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u/>
      <sz val="16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0" fillId="0" borderId="0" xfId="1" applyFont="1"/>
    <xf numFmtId="0" fontId="4" fillId="0" borderId="0" xfId="0" applyFont="1"/>
    <xf numFmtId="9" fontId="4" fillId="0" borderId="0" xfId="1" applyFont="1"/>
    <xf numFmtId="2" fontId="4" fillId="0" borderId="0" xfId="1" applyNumberFormat="1" applyFont="1"/>
    <xf numFmtId="0" fontId="3" fillId="2" borderId="0" xfId="0" applyFont="1" applyFill="1"/>
    <xf numFmtId="2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Performance comparison between certain and uncertain load approximation </a:t>
            </a:r>
            <a:br>
              <a:rPr lang="en-GB" sz="1800" b="1" i="0" baseline="0">
                <a:effectLst/>
              </a:rPr>
            </a:br>
            <a:r>
              <a:rPr lang="en-GB" sz="1800" b="0" i="1" baseline="0">
                <a:effectLst/>
              </a:rPr>
              <a:t>(preliminary results)</a:t>
            </a:r>
            <a:endParaRPr lang="en-L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3349925903667942"/>
          <c:y val="0.18603971078134465"/>
          <c:w val="0.85638971517449225"/>
          <c:h val="0.49277805118110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'All-Histo'!$C$2</c:f>
              <c:strCache>
                <c:ptCount val="1"/>
                <c:pt idx="0">
                  <c:v>Certain (µs/op)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Ref>
              <c:f>'All-Histo'!$B$3:$B$7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Parallel@Transformer</c:v>
                </c:pt>
                <c:pt idx="3">
                  <c:v>Parallel@Cabinet</c:v>
                </c:pt>
                <c:pt idx="4">
                  <c:v>Indirect Parallel</c:v>
                </c:pt>
              </c:strCache>
            </c:strRef>
          </c:cat>
          <c:val>
            <c:numRef>
              <c:f>'All-Histo'!$C$3:$C$7</c:f>
              <c:numCache>
                <c:formatCode>General</c:formatCode>
                <c:ptCount val="5"/>
                <c:pt idx="0">
                  <c:v>0.65374766666666673</c:v>
                </c:pt>
                <c:pt idx="1">
                  <c:v>4.2346666666666666</c:v>
                </c:pt>
                <c:pt idx="2" formatCode="#,##0">
                  <c:v>5424511.666666667</c:v>
                </c:pt>
                <c:pt idx="3" formatCode="#,##0">
                  <c:v>10277287.666666666</c:v>
                </c:pt>
                <c:pt idx="4" formatCode="#,##0">
                  <c:v>12623437.666666666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3648-8190-D947E5EB3774}"/>
            </c:ext>
          </c:extLst>
        </c:ser>
        <c:ser>
          <c:idx val="1"/>
          <c:order val="1"/>
          <c:tx>
            <c:strRef>
              <c:f>'All-Histo'!$D$2</c:f>
              <c:strCache>
                <c:ptCount val="1"/>
                <c:pt idx="0">
                  <c:v>Uncertain  (µs/op)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cat>
            <c:strRef>
              <c:f>'All-Histo'!$B$3:$B$7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Parallel@Transformer</c:v>
                </c:pt>
                <c:pt idx="3">
                  <c:v>Parallel@Cabinet</c:v>
                </c:pt>
                <c:pt idx="4">
                  <c:v>Indirect Parallel</c:v>
                </c:pt>
              </c:strCache>
            </c:strRef>
          </c:cat>
          <c:val>
            <c:numRef>
              <c:f>'All-Histo'!$D$3:$D$7</c:f>
              <c:numCache>
                <c:formatCode>0.00</c:formatCode>
                <c:ptCount val="5"/>
                <c:pt idx="0" formatCode="#,##0">
                  <c:v>1921393</c:v>
                </c:pt>
                <c:pt idx="1">
                  <c:v>24.335666666666668</c:v>
                </c:pt>
                <c:pt idx="2" formatCode="#,##0">
                  <c:v>579975269.66666663</c:v>
                </c:pt>
                <c:pt idx="3" formatCode="#,##0">
                  <c:v>1931717146</c:v>
                </c:pt>
                <c:pt idx="4" formatCode="#,##0">
                  <c:v>4881556583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3648-8190-D947E5EB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615"/>
        <c:axId val="66967135"/>
      </c:barChart>
      <c:catAx>
        <c:axId val="7837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Scenarios</a:t>
                </a:r>
              </a:p>
            </c:rich>
          </c:tx>
          <c:layout>
            <c:manualLayout>
              <c:xMode val="edge"/>
              <c:yMode val="edge"/>
              <c:x val="0.49150978959373359"/>
              <c:y val="0.73381189430648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6967135"/>
        <c:crosses val="autoZero"/>
        <c:auto val="1"/>
        <c:lblAlgn val="ctr"/>
        <c:lblOffset val="100"/>
        <c:noMultiLvlLbl val="0"/>
      </c:catAx>
      <c:valAx>
        <c:axId val="66967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Exccution time (µs/op)</a:t>
                </a:r>
              </a:p>
            </c:rich>
          </c:tx>
          <c:layout>
            <c:manualLayout>
              <c:xMode val="edge"/>
              <c:yMode val="edge"/>
              <c:x val="1.4427819245924702E-2"/>
              <c:y val="0.24718825711689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83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25400</xdr:rowOff>
    </xdr:from>
    <xdr:to>
      <xdr:col>25</xdr:col>
      <xdr:colOff>647700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C1676-7C2D-CB4D-BF02-826515DB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-result" connectionId="1" xr16:uid="{2D8257BD-CAC4-8C44-924C-BA48E42DA9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8803-C3BB-5547-A741-639E04542E0E}">
  <dimension ref="A1:G34"/>
  <sheetViews>
    <sheetView workbookViewId="0">
      <selection activeCell="E9" sqref="A9:E9"/>
    </sheetView>
  </sheetViews>
  <sheetFormatPr baseColWidth="10" defaultRowHeight="16"/>
  <cols>
    <col min="1" max="1" width="80.6640625" bestFit="1" customWidth="1"/>
    <col min="2" max="2" width="5.83203125" bestFit="1" customWidth="1"/>
    <col min="3" max="3" width="7.6640625" bestFit="1" customWidth="1"/>
    <col min="4" max="4" width="8.1640625" bestFit="1" customWidth="1"/>
    <col min="5" max="5" width="12.6640625" bestFit="1" customWidth="1"/>
    <col min="6" max="6" width="17.1640625" bestFit="1" customWidth="1"/>
    <col min="7" max="7" width="6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3</v>
      </c>
      <c r="D2">
        <v>25</v>
      </c>
      <c r="E2">
        <v>4.9800000000000001E-3</v>
      </c>
      <c r="F2">
        <v>5.8999999999999998E-5</v>
      </c>
      <c r="G2" t="s">
        <v>9</v>
      </c>
    </row>
    <row r="3" spans="1:7">
      <c r="A3" t="s">
        <v>10</v>
      </c>
      <c r="B3" t="s">
        <v>8</v>
      </c>
      <c r="C3">
        <v>3</v>
      </c>
      <c r="D3">
        <v>25</v>
      </c>
      <c r="E3">
        <v>2.4265999999999999E-2</v>
      </c>
      <c r="F3">
        <v>4.3899999999999999E-4</v>
      </c>
      <c r="G3" t="s">
        <v>9</v>
      </c>
    </row>
    <row r="4" spans="1:7">
      <c r="A4" t="s">
        <v>11</v>
      </c>
      <c r="B4" t="s">
        <v>8</v>
      </c>
      <c r="C4">
        <v>3</v>
      </c>
      <c r="D4">
        <v>25</v>
      </c>
      <c r="E4">
        <v>3.895E-3</v>
      </c>
      <c r="F4">
        <v>2.8E-5</v>
      </c>
      <c r="G4" t="s">
        <v>9</v>
      </c>
    </row>
    <row r="5" spans="1:7">
      <c r="A5" t="s">
        <v>12</v>
      </c>
      <c r="B5" t="s">
        <v>8</v>
      </c>
      <c r="C5">
        <v>3</v>
      </c>
      <c r="D5">
        <v>25</v>
      </c>
      <c r="E5">
        <v>2.4209999999999999E-2</v>
      </c>
      <c r="F5">
        <v>2.6499999999999999E-4</v>
      </c>
      <c r="G5" t="s">
        <v>9</v>
      </c>
    </row>
    <row r="6" spans="1:7">
      <c r="A6" t="s">
        <v>13</v>
      </c>
      <c r="B6" t="s">
        <v>8</v>
      </c>
      <c r="C6">
        <v>3</v>
      </c>
      <c r="D6">
        <v>25</v>
      </c>
      <c r="E6">
        <v>3.8289999999999999E-3</v>
      </c>
      <c r="F6">
        <v>2.5999999999999998E-5</v>
      </c>
      <c r="G6" t="s">
        <v>9</v>
      </c>
    </row>
    <row r="7" spans="1:7">
      <c r="A7" t="s">
        <v>14</v>
      </c>
      <c r="B7" t="s">
        <v>8</v>
      </c>
      <c r="C7">
        <v>3</v>
      </c>
      <c r="D7">
        <v>25</v>
      </c>
      <c r="E7">
        <v>2.4531000000000001E-2</v>
      </c>
      <c r="F7">
        <v>5.4600000000000004E-4</v>
      </c>
      <c r="G7" t="s">
        <v>9</v>
      </c>
    </row>
    <row r="8" spans="1:7">
      <c r="A8" t="s">
        <v>15</v>
      </c>
      <c r="B8" t="s">
        <v>8</v>
      </c>
      <c r="C8">
        <v>3</v>
      </c>
      <c r="D8">
        <v>25</v>
      </c>
      <c r="E8" s="1">
        <v>14656162</v>
      </c>
      <c r="F8">
        <v>6.7701999999999998E-2</v>
      </c>
      <c r="G8" t="s">
        <v>16</v>
      </c>
    </row>
    <row r="9" spans="1:7">
      <c r="A9" t="s">
        <v>17</v>
      </c>
      <c r="B9" t="s">
        <v>8</v>
      </c>
      <c r="C9">
        <v>3</v>
      </c>
      <c r="D9">
        <v>25</v>
      </c>
      <c r="E9" s="1">
        <v>6330863690</v>
      </c>
      <c r="F9" s="1">
        <v>35045057</v>
      </c>
      <c r="G9" t="s">
        <v>16</v>
      </c>
    </row>
    <row r="10" spans="1:7">
      <c r="A10" t="s">
        <v>18</v>
      </c>
      <c r="B10" t="s">
        <v>8</v>
      </c>
      <c r="C10">
        <v>3</v>
      </c>
      <c r="D10">
        <v>25</v>
      </c>
      <c r="E10" s="1">
        <v>12250037</v>
      </c>
      <c r="F10">
        <v>0.12722700000000001</v>
      </c>
      <c r="G10" t="s">
        <v>16</v>
      </c>
    </row>
    <row r="11" spans="1:7">
      <c r="A11" t="s">
        <v>19</v>
      </c>
      <c r="B11" t="s">
        <v>8</v>
      </c>
      <c r="C11">
        <v>3</v>
      </c>
      <c r="D11">
        <v>25</v>
      </c>
      <c r="E11" s="1">
        <v>2119261445</v>
      </c>
      <c r="F11" s="1">
        <v>8724140</v>
      </c>
      <c r="G11" t="s">
        <v>16</v>
      </c>
    </row>
    <row r="12" spans="1:7">
      <c r="A12" t="s">
        <v>20</v>
      </c>
      <c r="B12" t="s">
        <v>8</v>
      </c>
      <c r="C12">
        <v>3</v>
      </c>
      <c r="D12">
        <v>25</v>
      </c>
      <c r="E12" s="1">
        <v>10964114</v>
      </c>
      <c r="F12">
        <v>0.24340899999999999</v>
      </c>
      <c r="G12" t="s">
        <v>16</v>
      </c>
    </row>
    <row r="13" spans="1:7">
      <c r="A13" t="s">
        <v>21</v>
      </c>
      <c r="B13" t="s">
        <v>8</v>
      </c>
      <c r="C13">
        <v>3</v>
      </c>
      <c r="D13">
        <v>25</v>
      </c>
      <c r="E13" s="1">
        <v>6194544614</v>
      </c>
      <c r="F13" s="1">
        <v>24448032</v>
      </c>
      <c r="G13" t="s">
        <v>16</v>
      </c>
    </row>
    <row r="14" spans="1:7">
      <c r="A14" t="s">
        <v>22</v>
      </c>
      <c r="B14" t="s">
        <v>8</v>
      </c>
      <c r="C14">
        <v>3</v>
      </c>
      <c r="D14">
        <v>25</v>
      </c>
      <c r="E14" s="1">
        <v>10689030</v>
      </c>
      <c r="F14">
        <v>7.1882000000000001E-2</v>
      </c>
      <c r="G14" t="s">
        <v>16</v>
      </c>
    </row>
    <row r="15" spans="1:7">
      <c r="A15" t="s">
        <v>23</v>
      </c>
      <c r="B15" t="s">
        <v>8</v>
      </c>
      <c r="C15">
        <v>3</v>
      </c>
      <c r="D15">
        <v>25</v>
      </c>
      <c r="E15" s="1">
        <v>1932026782</v>
      </c>
      <c r="F15" s="1">
        <v>6096343</v>
      </c>
      <c r="G15" t="s">
        <v>16</v>
      </c>
    </row>
    <row r="16" spans="1:7">
      <c r="A16" t="s">
        <v>24</v>
      </c>
      <c r="B16" t="s">
        <v>8</v>
      </c>
      <c r="C16">
        <v>3</v>
      </c>
      <c r="D16">
        <v>25</v>
      </c>
      <c r="E16" s="1">
        <v>10413305</v>
      </c>
      <c r="F16">
        <v>5.0757999999999998E-2</v>
      </c>
      <c r="G16" t="s">
        <v>16</v>
      </c>
    </row>
    <row r="17" spans="1:7">
      <c r="A17" t="s">
        <v>25</v>
      </c>
      <c r="B17" t="s">
        <v>8</v>
      </c>
      <c r="C17">
        <v>3</v>
      </c>
      <c r="D17">
        <v>25</v>
      </c>
      <c r="E17" s="1">
        <v>1937139817</v>
      </c>
      <c r="F17" s="1">
        <v>6280678</v>
      </c>
      <c r="G17" t="s">
        <v>16</v>
      </c>
    </row>
    <row r="18" spans="1:7">
      <c r="A18" t="s">
        <v>26</v>
      </c>
      <c r="B18" t="s">
        <v>8</v>
      </c>
      <c r="C18">
        <v>3</v>
      </c>
      <c r="D18">
        <v>25</v>
      </c>
      <c r="E18" s="1">
        <v>9729528</v>
      </c>
      <c r="F18">
        <v>0.32946999999999999</v>
      </c>
      <c r="G18" t="s">
        <v>16</v>
      </c>
    </row>
    <row r="19" spans="1:7">
      <c r="A19" t="s">
        <v>27</v>
      </c>
      <c r="B19" t="s">
        <v>8</v>
      </c>
      <c r="C19">
        <v>3</v>
      </c>
      <c r="D19">
        <v>25</v>
      </c>
      <c r="E19" s="1">
        <v>1925984839</v>
      </c>
      <c r="F19" s="1">
        <v>9112067</v>
      </c>
      <c r="G19" t="s">
        <v>16</v>
      </c>
    </row>
    <row r="20" spans="1:7">
      <c r="A20" t="s">
        <v>28</v>
      </c>
      <c r="B20" t="s">
        <v>8</v>
      </c>
      <c r="C20">
        <v>3</v>
      </c>
      <c r="D20">
        <v>25</v>
      </c>
      <c r="E20" s="1">
        <v>6969569</v>
      </c>
      <c r="F20">
        <v>5.3326999999999999E-2</v>
      </c>
      <c r="G20" t="s">
        <v>16</v>
      </c>
    </row>
    <row r="21" spans="1:7">
      <c r="A21" t="s">
        <v>29</v>
      </c>
      <c r="B21" t="s">
        <v>8</v>
      </c>
      <c r="C21">
        <v>3</v>
      </c>
      <c r="D21">
        <v>25</v>
      </c>
      <c r="E21" s="1">
        <v>579418876</v>
      </c>
      <c r="F21" s="1">
        <v>5345229</v>
      </c>
      <c r="G21" t="s">
        <v>16</v>
      </c>
    </row>
    <row r="22" spans="1:7">
      <c r="A22" t="s">
        <v>30</v>
      </c>
      <c r="B22" t="s">
        <v>8</v>
      </c>
      <c r="C22">
        <v>3</v>
      </c>
      <c r="D22">
        <v>25</v>
      </c>
      <c r="E22" s="1">
        <v>4639588</v>
      </c>
      <c r="F22">
        <v>4.4873000000000003E-2</v>
      </c>
      <c r="G22" t="s">
        <v>16</v>
      </c>
    </row>
    <row r="23" spans="1:7">
      <c r="A23" t="s">
        <v>31</v>
      </c>
      <c r="B23" t="s">
        <v>8</v>
      </c>
      <c r="C23">
        <v>3</v>
      </c>
      <c r="D23">
        <v>25</v>
      </c>
      <c r="E23" s="1">
        <v>580230908</v>
      </c>
      <c r="F23" s="1">
        <v>2447051</v>
      </c>
      <c r="G23" t="s">
        <v>16</v>
      </c>
    </row>
    <row r="24" spans="1:7">
      <c r="A24" t="s">
        <v>32</v>
      </c>
      <c r="B24" t="s">
        <v>8</v>
      </c>
      <c r="C24">
        <v>3</v>
      </c>
      <c r="D24">
        <v>25</v>
      </c>
      <c r="E24" s="1">
        <v>4664378</v>
      </c>
      <c r="F24">
        <v>2.6765000000000001E-2</v>
      </c>
      <c r="G24" t="s">
        <v>16</v>
      </c>
    </row>
    <row r="25" spans="1:7">
      <c r="A25" t="s">
        <v>33</v>
      </c>
      <c r="B25" t="s">
        <v>8</v>
      </c>
      <c r="C25">
        <v>3</v>
      </c>
      <c r="D25">
        <v>25</v>
      </c>
      <c r="E25" s="1">
        <v>580276025</v>
      </c>
      <c r="F25" s="1">
        <v>3779699</v>
      </c>
      <c r="G25" t="s">
        <v>16</v>
      </c>
    </row>
    <row r="26" spans="1:7">
      <c r="A26" t="s">
        <v>34</v>
      </c>
      <c r="B26" t="s">
        <v>8</v>
      </c>
      <c r="C26">
        <v>3</v>
      </c>
      <c r="D26">
        <v>25</v>
      </c>
      <c r="E26">
        <v>0.92220999999999997</v>
      </c>
      <c r="F26">
        <v>1.0354E-2</v>
      </c>
      <c r="G26" t="s">
        <v>16</v>
      </c>
    </row>
    <row r="27" spans="1:7">
      <c r="A27" t="s">
        <v>35</v>
      </c>
      <c r="B27" t="s">
        <v>8</v>
      </c>
      <c r="C27">
        <v>3</v>
      </c>
      <c r="D27">
        <v>25</v>
      </c>
      <c r="E27" s="1">
        <v>1944085</v>
      </c>
      <c r="F27">
        <v>2.6394999999999998E-2</v>
      </c>
      <c r="G27" t="s">
        <v>16</v>
      </c>
    </row>
    <row r="28" spans="1:7">
      <c r="A28" t="s">
        <v>36</v>
      </c>
      <c r="B28" t="s">
        <v>8</v>
      </c>
      <c r="C28">
        <v>3</v>
      </c>
      <c r="D28">
        <v>25</v>
      </c>
      <c r="E28" s="1">
        <v>2009086</v>
      </c>
      <c r="F28">
        <v>2.0575E-2</v>
      </c>
      <c r="G28" t="s">
        <v>16</v>
      </c>
    </row>
    <row r="29" spans="1:7">
      <c r="A29" t="s">
        <v>37</v>
      </c>
      <c r="B29" t="s">
        <v>8</v>
      </c>
      <c r="C29">
        <v>3</v>
      </c>
      <c r="D29">
        <v>25</v>
      </c>
      <c r="E29">
        <v>0.73266100000000001</v>
      </c>
      <c r="F29">
        <v>4.4520000000000002E-3</v>
      </c>
      <c r="G29" t="s">
        <v>16</v>
      </c>
    </row>
    <row r="30" spans="1:7">
      <c r="A30" t="s">
        <v>38</v>
      </c>
      <c r="B30" t="s">
        <v>8</v>
      </c>
      <c r="C30">
        <v>3</v>
      </c>
      <c r="D30">
        <v>25</v>
      </c>
      <c r="E30" s="1">
        <v>1708921</v>
      </c>
      <c r="F30">
        <v>2.1697000000000001E-2</v>
      </c>
      <c r="G30" t="s">
        <v>16</v>
      </c>
    </row>
    <row r="31" spans="1:7">
      <c r="A31" t="s">
        <v>39</v>
      </c>
      <c r="B31" t="s">
        <v>8</v>
      </c>
      <c r="C31">
        <v>3</v>
      </c>
      <c r="D31">
        <v>25</v>
      </c>
      <c r="E31" s="1">
        <v>1746316</v>
      </c>
      <c r="F31">
        <v>4.934E-3</v>
      </c>
      <c r="G31" t="s">
        <v>16</v>
      </c>
    </row>
    <row r="32" spans="1:7">
      <c r="A32" t="s">
        <v>40</v>
      </c>
      <c r="B32" t="s">
        <v>8</v>
      </c>
      <c r="C32">
        <v>3</v>
      </c>
      <c r="D32">
        <v>25</v>
      </c>
      <c r="E32">
        <v>0.30637199999999998</v>
      </c>
      <c r="F32">
        <v>2.7399999999999998E-3</v>
      </c>
      <c r="G32" t="s">
        <v>16</v>
      </c>
    </row>
    <row r="33" spans="1:7">
      <c r="A33" t="s">
        <v>41</v>
      </c>
      <c r="B33" t="s">
        <v>8</v>
      </c>
      <c r="C33">
        <v>3</v>
      </c>
      <c r="D33">
        <v>25</v>
      </c>
      <c r="E33" s="1">
        <v>1957395</v>
      </c>
      <c r="F33">
        <v>1.3637E-2</v>
      </c>
      <c r="G33" t="s">
        <v>16</v>
      </c>
    </row>
    <row r="34" spans="1:7">
      <c r="A34" t="s">
        <v>42</v>
      </c>
      <c r="B34" t="s">
        <v>8</v>
      </c>
      <c r="C34">
        <v>3</v>
      </c>
      <c r="D34">
        <v>25</v>
      </c>
      <c r="E34" s="1">
        <v>2008777</v>
      </c>
      <c r="F34">
        <v>1.7314E-2</v>
      </c>
      <c r="G3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0E7C-FDF4-F64E-A814-CD0C1A12B432}">
  <dimension ref="B2:F7"/>
  <sheetViews>
    <sheetView tabSelected="1" workbookViewId="0">
      <selection activeCell="F29" sqref="F29"/>
    </sheetView>
  </sheetViews>
  <sheetFormatPr baseColWidth="10" defaultRowHeight="16"/>
  <cols>
    <col min="2" max="2" width="25.83203125" bestFit="1" customWidth="1"/>
    <col min="3" max="3" width="18.33203125" bestFit="1" customWidth="1"/>
    <col min="4" max="4" width="21.83203125" bestFit="1" customWidth="1"/>
    <col min="5" max="5" width="12.1640625" bestFit="1" customWidth="1"/>
  </cols>
  <sheetData>
    <row r="2" spans="2:6" ht="21">
      <c r="B2" s="20" t="s">
        <v>63</v>
      </c>
      <c r="C2" s="20" t="s">
        <v>64</v>
      </c>
      <c r="D2" s="20" t="s">
        <v>65</v>
      </c>
      <c r="E2" s="20" t="s">
        <v>59</v>
      </c>
      <c r="F2" s="21"/>
    </row>
    <row r="3" spans="2:6" ht="21">
      <c r="B3" s="13" t="s">
        <v>66</v>
      </c>
      <c r="C3">
        <f>AVERAGE(SingleCable!C4:C6)</f>
        <v>0.65374766666666673</v>
      </c>
      <c r="D3" s="1">
        <f>AVERAGE(SingleCable!E4:E6)</f>
        <v>1921393</v>
      </c>
      <c r="E3">
        <f>D3/C3</f>
        <v>2939043.7594933417</v>
      </c>
    </row>
    <row r="4" spans="2:6" ht="21">
      <c r="B4" s="13" t="s">
        <v>67</v>
      </c>
      <c r="C4">
        <f>AVERAGE(Cabinet!G4:G6)</f>
        <v>4.2346666666666666</v>
      </c>
      <c r="D4" s="22">
        <f>AVERAGE(Cabinet!H4:H6)</f>
        <v>24.335666666666668</v>
      </c>
      <c r="E4">
        <f t="shared" ref="E4:E7" si="0">D4/C4</f>
        <v>5.7467726700251891</v>
      </c>
    </row>
    <row r="5" spans="2:6" ht="21">
      <c r="B5" s="5" t="s">
        <v>68</v>
      </c>
      <c r="C5" s="1">
        <f>AVERAGE(ParaTransformer!C4:C6)</f>
        <v>5424511.666666667</v>
      </c>
      <c r="D5" s="1">
        <f>AVERAGE(ParaTransformer!E4:E6)</f>
        <v>579975269.66666663</v>
      </c>
      <c r="E5">
        <f t="shared" si="0"/>
        <v>106.91750802760431</v>
      </c>
    </row>
    <row r="6" spans="2:6" ht="21">
      <c r="B6" s="5" t="s">
        <v>69</v>
      </c>
      <c r="C6" s="1">
        <f>AVERAGE(ParaCabinet!C4:C6)</f>
        <v>10277287.666666666</v>
      </c>
      <c r="D6" s="1">
        <f>AVERAGE(ParaCabinet!E4:E6)</f>
        <v>1931717146</v>
      </c>
      <c r="E6">
        <f t="shared" si="0"/>
        <v>187.95982059209334</v>
      </c>
    </row>
    <row r="7" spans="2:6" ht="21">
      <c r="B7" s="13" t="s">
        <v>70</v>
      </c>
      <c r="C7" s="1">
        <f>AVERAGE(IndirectPara!C4:C6)</f>
        <v>12623437.666666666</v>
      </c>
      <c r="D7" s="1">
        <f>AVERAGE(IndirectPara!E4:E6)</f>
        <v>4881556583</v>
      </c>
      <c r="E7">
        <f t="shared" si="0"/>
        <v>386.70580169221205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1EA8-7FA9-AA4C-9D13-0264CE53ACA1}">
  <dimension ref="B3:V22"/>
  <sheetViews>
    <sheetView workbookViewId="0">
      <selection activeCell="E4" sqref="E4"/>
    </sheetView>
  </sheetViews>
  <sheetFormatPr baseColWidth="10" defaultRowHeight="16"/>
  <cols>
    <col min="2" max="2" width="14" bestFit="1" customWidth="1"/>
    <col min="3" max="3" width="19.1640625" bestFit="1" customWidth="1"/>
    <col min="4" max="4" width="16" bestFit="1" customWidth="1"/>
    <col min="5" max="5" width="22.33203125" bestFit="1" customWidth="1"/>
    <col min="6" max="6" width="16" bestFit="1" customWidth="1"/>
    <col min="7" max="7" width="18.1640625" bestFit="1" customWidth="1"/>
    <col min="8" max="8" width="21" bestFit="1" customWidth="1"/>
    <col min="19" max="19" width="79.6640625" bestFit="1" customWidth="1"/>
  </cols>
  <sheetData>
    <row r="3" spans="2:22" s="19" customFormat="1" ht="21">
      <c r="B3" s="2" t="s">
        <v>0</v>
      </c>
      <c r="C3" s="3" t="s">
        <v>51</v>
      </c>
      <c r="D3" s="3" t="s">
        <v>43</v>
      </c>
      <c r="E3" s="2" t="s">
        <v>52</v>
      </c>
      <c r="F3" s="3" t="s">
        <v>43</v>
      </c>
      <c r="G3" s="3" t="s">
        <v>44</v>
      </c>
      <c r="H3" s="3" t="s">
        <v>45</v>
      </c>
      <c r="I3" s="3" t="s">
        <v>59</v>
      </c>
      <c r="J3" s="18"/>
      <c r="K3" s="18"/>
    </row>
    <row r="4" spans="2:22">
      <c r="B4" t="s">
        <v>60</v>
      </c>
      <c r="C4" s="10">
        <v>0.92220999999999997</v>
      </c>
      <c r="D4" s="10">
        <v>1.0354E-2</v>
      </c>
      <c r="E4" s="11">
        <v>2009086</v>
      </c>
      <c r="F4" s="10">
        <v>2.0575E-2</v>
      </c>
      <c r="G4" s="1">
        <f>E4-C4</f>
        <v>2009085.07779</v>
      </c>
      <c r="H4" s="4">
        <f>G4/C4</f>
        <v>2178554.8603788726</v>
      </c>
      <c r="I4">
        <f>E4/C4</f>
        <v>2178555.8603788726</v>
      </c>
    </row>
    <row r="5" spans="2:22">
      <c r="B5" t="s">
        <v>61</v>
      </c>
      <c r="C5" s="10">
        <v>0.73266100000000001</v>
      </c>
      <c r="D5" s="10">
        <v>4.4520000000000002E-3</v>
      </c>
      <c r="E5" s="11">
        <v>1746316</v>
      </c>
      <c r="F5" s="10">
        <v>4.934E-3</v>
      </c>
      <c r="G5" s="1">
        <f t="shared" ref="G5:G6" si="0">E5-C5</f>
        <v>1746315.267339</v>
      </c>
      <c r="H5" s="4">
        <f t="shared" ref="H5:H6" si="1">G5/C5</f>
        <v>2383524.2592945443</v>
      </c>
      <c r="I5">
        <f t="shared" ref="I5:I6" si="2">E5/C5</f>
        <v>2383525.2592945439</v>
      </c>
    </row>
    <row r="6" spans="2:22">
      <c r="B6" t="s">
        <v>62</v>
      </c>
      <c r="C6" s="10">
        <v>0.30637199999999998</v>
      </c>
      <c r="D6" s="10">
        <v>2.7399999999999998E-3</v>
      </c>
      <c r="E6" s="11">
        <v>2008777</v>
      </c>
      <c r="F6" s="10">
        <v>1.7314E-2</v>
      </c>
      <c r="G6" s="1">
        <f t="shared" si="0"/>
        <v>2008776.6936280001</v>
      </c>
      <c r="H6" s="4">
        <f t="shared" si="1"/>
        <v>6556658.8775345013</v>
      </c>
      <c r="I6">
        <f t="shared" si="2"/>
        <v>6556659.8775345013</v>
      </c>
    </row>
    <row r="14" spans="2:22">
      <c r="S14" s="10"/>
      <c r="V14" s="10"/>
    </row>
    <row r="15" spans="2:22">
      <c r="S15" s="10"/>
      <c r="T15" s="11"/>
      <c r="U15" s="10"/>
      <c r="V15" s="10"/>
    </row>
    <row r="16" spans="2:22">
      <c r="S16" s="10"/>
      <c r="V16" s="10"/>
    </row>
    <row r="17" spans="19:22">
      <c r="S17" s="10"/>
      <c r="V17" s="10"/>
    </row>
    <row r="18" spans="19:22">
      <c r="S18" s="10"/>
      <c r="T18" s="11"/>
      <c r="U18" s="10"/>
      <c r="V18" s="10"/>
    </row>
    <row r="19" spans="19:22">
      <c r="S19" s="10"/>
      <c r="V19" s="10"/>
    </row>
    <row r="20" spans="19:22">
      <c r="S20" s="10"/>
      <c r="V20" s="10"/>
    </row>
    <row r="21" spans="19:22">
      <c r="S21" s="10"/>
      <c r="T21" s="11"/>
      <c r="U21" s="10"/>
      <c r="V21" s="10"/>
    </row>
    <row r="22" spans="19:22">
      <c r="S22" s="10"/>
      <c r="V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E846-AB4C-8B42-BECA-67EFB75554BE}">
  <dimension ref="B3:K6"/>
  <sheetViews>
    <sheetView workbookViewId="0">
      <selection activeCell="B3" sqref="B3:K3"/>
    </sheetView>
  </sheetViews>
  <sheetFormatPr baseColWidth="10" defaultRowHeight="21"/>
  <cols>
    <col min="1" max="1" width="10.83203125" style="5"/>
    <col min="2" max="2" width="14.83203125" style="5" bestFit="1" customWidth="1"/>
    <col min="3" max="3" width="19.1640625" style="5" bestFit="1" customWidth="1"/>
    <col min="4" max="4" width="16" style="5" bestFit="1" customWidth="1"/>
    <col min="5" max="5" width="22.33203125" style="5" bestFit="1" customWidth="1"/>
    <col min="6" max="6" width="16" style="5" bestFit="1" customWidth="1"/>
    <col min="7" max="7" width="18.1640625" style="5" bestFit="1" customWidth="1"/>
    <col min="8" max="8" width="21" style="5" bestFit="1" customWidth="1"/>
    <col min="9" max="14" width="10.83203125" style="5"/>
    <col min="15" max="15" width="77.33203125" style="5" bestFit="1" customWidth="1"/>
    <col min="16" max="16384" width="10.83203125" style="5"/>
  </cols>
  <sheetData>
    <row r="3" spans="2:11">
      <c r="B3" s="2" t="s">
        <v>0</v>
      </c>
      <c r="C3" s="3" t="s">
        <v>49</v>
      </c>
      <c r="D3" s="3" t="s">
        <v>43</v>
      </c>
      <c r="E3" s="2" t="s">
        <v>50</v>
      </c>
      <c r="F3" s="3" t="s">
        <v>43</v>
      </c>
      <c r="G3" s="3" t="s">
        <v>51</v>
      </c>
      <c r="H3" s="2" t="s">
        <v>52</v>
      </c>
      <c r="I3" s="8" t="s">
        <v>44</v>
      </c>
      <c r="J3" s="8" t="s">
        <v>45</v>
      </c>
      <c r="K3" s="12" t="s">
        <v>59</v>
      </c>
    </row>
    <row r="4" spans="2:11">
      <c r="B4" s="5" t="s">
        <v>46</v>
      </c>
      <c r="C4" s="5">
        <v>4.9800000000000001E-3</v>
      </c>
      <c r="D4" s="5">
        <v>5.8999999999999998E-5</v>
      </c>
      <c r="E4" s="5">
        <v>2.4265999999999999E-2</v>
      </c>
      <c r="F4" s="5">
        <v>4.3899999999999999E-4</v>
      </c>
      <c r="G4" s="5">
        <f>C4*1000</f>
        <v>4.9800000000000004</v>
      </c>
      <c r="H4" s="7">
        <f>E4*1000</f>
        <v>24.265999999999998</v>
      </c>
      <c r="I4" s="9">
        <f>H4-G4</f>
        <v>19.285999999999998</v>
      </c>
      <c r="J4" s="6">
        <f>I4/G4</f>
        <v>3.8726907630522081</v>
      </c>
      <c r="K4" s="5">
        <f>H4/G4</f>
        <v>4.8726907630522085</v>
      </c>
    </row>
    <row r="5" spans="2:11">
      <c r="B5" s="5" t="s">
        <v>47</v>
      </c>
      <c r="C5" s="5">
        <v>3.895E-3</v>
      </c>
      <c r="D5" s="5">
        <v>2.8E-5</v>
      </c>
      <c r="E5" s="5">
        <v>2.4209999999999999E-2</v>
      </c>
      <c r="F5" s="5">
        <v>2.6499999999999999E-4</v>
      </c>
      <c r="G5" s="5">
        <f t="shared" ref="G5:G6" si="0">C5*1000</f>
        <v>3.895</v>
      </c>
      <c r="H5" s="7">
        <f t="shared" ref="H5:H6" si="1">E5*1000</f>
        <v>24.209999999999997</v>
      </c>
      <c r="I5" s="9">
        <f t="shared" ref="I5:I6" si="2">H5-G5</f>
        <v>20.314999999999998</v>
      </c>
      <c r="J5" s="6">
        <f t="shared" ref="J5:J6" si="3">I5/G5</f>
        <v>5.2156611039794605</v>
      </c>
      <c r="K5" s="5">
        <f t="shared" ref="K5:K6" si="4">H5/G5</f>
        <v>6.2156611039794605</v>
      </c>
    </row>
    <row r="6" spans="2:11">
      <c r="B6" s="5" t="s">
        <v>48</v>
      </c>
      <c r="C6" s="5">
        <v>3.8289999999999999E-3</v>
      </c>
      <c r="D6" s="5">
        <v>2.5999999999999998E-5</v>
      </c>
      <c r="E6" s="5">
        <v>2.4531000000000001E-2</v>
      </c>
      <c r="F6" s="5">
        <v>5.4600000000000004E-4</v>
      </c>
      <c r="G6" s="5">
        <f t="shared" si="0"/>
        <v>3.8289999999999997</v>
      </c>
      <c r="H6" s="7">
        <f t="shared" si="1"/>
        <v>24.531000000000002</v>
      </c>
      <c r="I6" s="9">
        <f t="shared" si="2"/>
        <v>20.702000000000002</v>
      </c>
      <c r="J6" s="6">
        <f t="shared" si="3"/>
        <v>5.406633585792636</v>
      </c>
      <c r="K6" s="5">
        <f t="shared" si="4"/>
        <v>6.406633585792636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BF1-3BCF-014A-B43C-FF681470A7F1}">
  <dimension ref="B3:I6"/>
  <sheetViews>
    <sheetView workbookViewId="0">
      <selection activeCell="B3" sqref="B3:I3"/>
    </sheetView>
  </sheetViews>
  <sheetFormatPr baseColWidth="10" defaultRowHeight="16"/>
  <cols>
    <col min="2" max="2" width="14" bestFit="1" customWidth="1"/>
    <col min="3" max="3" width="18.1640625" bestFit="1" customWidth="1"/>
    <col min="4" max="4" width="16" bestFit="1" customWidth="1"/>
    <col min="5" max="5" width="21" bestFit="1" customWidth="1"/>
    <col min="6" max="6" width="16" bestFit="1" customWidth="1"/>
    <col min="7" max="7" width="11.1640625" bestFit="1" customWidth="1"/>
    <col min="19" max="19" width="85.5" bestFit="1" customWidth="1"/>
  </cols>
  <sheetData>
    <row r="3" spans="2:9" ht="21">
      <c r="B3" s="2" t="s">
        <v>0</v>
      </c>
      <c r="C3" s="3" t="s">
        <v>51</v>
      </c>
      <c r="D3" s="3" t="s">
        <v>43</v>
      </c>
      <c r="E3" s="2" t="s">
        <v>52</v>
      </c>
      <c r="F3" s="3" t="s">
        <v>43</v>
      </c>
      <c r="G3" s="3" t="s">
        <v>44</v>
      </c>
      <c r="H3" s="3" t="s">
        <v>45</v>
      </c>
      <c r="I3" s="3" t="s">
        <v>59</v>
      </c>
    </row>
    <row r="4" spans="2:9">
      <c r="B4" t="s">
        <v>46</v>
      </c>
      <c r="C4" s="1">
        <v>6969569</v>
      </c>
      <c r="D4">
        <v>5.3326999999999999E-2</v>
      </c>
      <c r="E4" s="1">
        <v>579418876</v>
      </c>
      <c r="F4" s="1">
        <v>5345229</v>
      </c>
      <c r="G4" s="1">
        <f>E4-C4</f>
        <v>572449307</v>
      </c>
      <c r="H4" s="4">
        <f>G4/C4</f>
        <v>82.13553908426762</v>
      </c>
      <c r="I4">
        <f>E4/C4</f>
        <v>83.13553908426762</v>
      </c>
    </row>
    <row r="5" spans="2:9">
      <c r="B5" t="s">
        <v>57</v>
      </c>
      <c r="C5" s="1">
        <v>4639588</v>
      </c>
      <c r="D5">
        <v>4.4873000000000003E-2</v>
      </c>
      <c r="E5" s="1">
        <v>580230908</v>
      </c>
      <c r="F5" s="1">
        <v>2447051</v>
      </c>
      <c r="G5" s="1">
        <f t="shared" ref="G5:G6" si="0">E5-C5</f>
        <v>575591320</v>
      </c>
      <c r="H5" s="4">
        <f t="shared" ref="H5:H6" si="1">G5/C5</f>
        <v>124.06086919786843</v>
      </c>
      <c r="I5">
        <f t="shared" ref="I5:I6" si="2">E5/C5</f>
        <v>125.06086919786843</v>
      </c>
    </row>
    <row r="6" spans="2:9">
      <c r="B6" t="s">
        <v>58</v>
      </c>
      <c r="C6" s="1">
        <v>4664378</v>
      </c>
      <c r="D6">
        <v>2.6765000000000001E-2</v>
      </c>
      <c r="E6" s="1">
        <v>580276025</v>
      </c>
      <c r="F6" s="1">
        <v>3779699</v>
      </c>
      <c r="G6" s="1">
        <f t="shared" si="0"/>
        <v>575611647</v>
      </c>
      <c r="H6" s="4">
        <f t="shared" si="1"/>
        <v>123.40587469540419</v>
      </c>
      <c r="I6">
        <f t="shared" si="2"/>
        <v>124.40587469540419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0FC3-46E7-A14C-B50E-19744273C3C9}">
  <dimension ref="B3:I6"/>
  <sheetViews>
    <sheetView workbookViewId="0">
      <selection activeCell="Q15" sqref="Q15:T21"/>
    </sheetView>
  </sheetViews>
  <sheetFormatPr baseColWidth="10" defaultRowHeight="16"/>
  <cols>
    <col min="2" max="2" width="14" bestFit="1" customWidth="1"/>
    <col min="3" max="3" width="18.1640625" bestFit="1" customWidth="1"/>
    <col min="4" max="4" width="16" bestFit="1" customWidth="1"/>
    <col min="5" max="5" width="21" bestFit="1" customWidth="1"/>
    <col min="6" max="6" width="16" bestFit="1" customWidth="1"/>
    <col min="7" max="7" width="12.6640625" bestFit="1" customWidth="1"/>
    <col min="17" max="17" width="81.33203125" bestFit="1" customWidth="1"/>
  </cols>
  <sheetData>
    <row r="3" spans="2:9" ht="21">
      <c r="B3" s="2" t="s">
        <v>0</v>
      </c>
      <c r="C3" s="3" t="s">
        <v>51</v>
      </c>
      <c r="D3" s="3" t="s">
        <v>43</v>
      </c>
      <c r="E3" s="2" t="s">
        <v>52</v>
      </c>
      <c r="F3" s="3" t="s">
        <v>43</v>
      </c>
      <c r="G3" s="3" t="s">
        <v>44</v>
      </c>
      <c r="H3" s="3" t="s">
        <v>45</v>
      </c>
      <c r="I3" s="3" t="s">
        <v>59</v>
      </c>
    </row>
    <row r="4" spans="2:9">
      <c r="B4" t="s">
        <v>46</v>
      </c>
      <c r="C4" s="1">
        <v>10689030</v>
      </c>
      <c r="D4">
        <v>7.1882000000000001E-2</v>
      </c>
      <c r="E4" s="1">
        <v>1932026782</v>
      </c>
      <c r="F4" s="1">
        <v>6096343</v>
      </c>
      <c r="G4" s="1">
        <f>E4-C4</f>
        <v>1921337752</v>
      </c>
      <c r="H4" s="4">
        <f>G4/C4</f>
        <v>179.74856015934094</v>
      </c>
      <c r="I4">
        <f>E4/C4</f>
        <v>180.74856015934094</v>
      </c>
    </row>
    <row r="5" spans="2:9">
      <c r="B5" t="s">
        <v>55</v>
      </c>
      <c r="C5" s="1">
        <v>10413305</v>
      </c>
      <c r="D5">
        <v>5.0757999999999998E-2</v>
      </c>
      <c r="E5" s="1">
        <v>1937139817</v>
      </c>
      <c r="F5" s="1">
        <v>6280678</v>
      </c>
      <c r="G5" s="1">
        <f t="shared" ref="G5:G6" si="0">E5-C5</f>
        <v>1926726512</v>
      </c>
      <c r="H5" s="4">
        <f t="shared" ref="H5:H6" si="1">G5/C5</f>
        <v>185.02545656734341</v>
      </c>
      <c r="I5">
        <f t="shared" ref="I5:I6" si="2">E5/C5</f>
        <v>186.02545656734341</v>
      </c>
    </row>
    <row r="6" spans="2:9">
      <c r="B6" t="s">
        <v>56</v>
      </c>
      <c r="C6" s="1">
        <v>9729528</v>
      </c>
      <c r="D6">
        <v>0.32946999999999999</v>
      </c>
      <c r="E6" s="1">
        <v>1925984839</v>
      </c>
      <c r="F6" s="1">
        <v>9112067</v>
      </c>
      <c r="G6" s="1">
        <f t="shared" si="0"/>
        <v>1916255311</v>
      </c>
      <c r="H6" s="4">
        <f t="shared" si="1"/>
        <v>196.95254600223157</v>
      </c>
      <c r="I6">
        <f t="shared" si="2"/>
        <v>197.95254600223157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A0CA-63BD-104A-B08B-CE216DC33F32}">
  <dimension ref="B3:T18"/>
  <sheetViews>
    <sheetView workbookViewId="0">
      <selection activeCell="K7" sqref="K7"/>
    </sheetView>
  </sheetViews>
  <sheetFormatPr baseColWidth="10" defaultRowHeight="21"/>
  <cols>
    <col min="1" max="1" width="10.83203125" style="13"/>
    <col min="2" max="2" width="14.83203125" style="13" bestFit="1" customWidth="1"/>
    <col min="3" max="3" width="18.1640625" style="13" bestFit="1" customWidth="1"/>
    <col min="4" max="4" width="16" style="13" bestFit="1" customWidth="1"/>
    <col min="5" max="5" width="21" style="13" bestFit="1" customWidth="1"/>
    <col min="6" max="6" width="16" style="13" bestFit="1" customWidth="1"/>
    <col min="7" max="7" width="16.6640625" style="13" bestFit="1" customWidth="1"/>
    <col min="8" max="8" width="9.6640625" style="13" bestFit="1" customWidth="1"/>
    <col min="9" max="16" width="10.83203125" style="13"/>
    <col min="17" max="17" width="82.33203125" style="13" bestFit="1" customWidth="1"/>
    <col min="18" max="16384" width="10.83203125" style="13"/>
  </cols>
  <sheetData>
    <row r="3" spans="2:20">
      <c r="B3" s="2" t="s">
        <v>0</v>
      </c>
      <c r="C3" s="3" t="s">
        <v>51</v>
      </c>
      <c r="D3" s="3" t="s">
        <v>43</v>
      </c>
      <c r="E3" s="2" t="s">
        <v>52</v>
      </c>
      <c r="F3" s="3" t="s">
        <v>43</v>
      </c>
      <c r="G3" s="3" t="s">
        <v>44</v>
      </c>
      <c r="H3" s="3" t="s">
        <v>45</v>
      </c>
      <c r="I3" s="3" t="s">
        <v>59</v>
      </c>
    </row>
    <row r="4" spans="2:20">
      <c r="B4" s="13" t="s">
        <v>46</v>
      </c>
      <c r="C4" s="14">
        <v>14656162</v>
      </c>
      <c r="D4" s="15">
        <v>6.7701999999999998E-2</v>
      </c>
      <c r="E4" s="14">
        <v>6330863690</v>
      </c>
      <c r="F4" s="14">
        <v>35045057</v>
      </c>
      <c r="G4" s="16">
        <f>E4-C4</f>
        <v>6316207528</v>
      </c>
      <c r="H4" s="17">
        <f>G4/C4</f>
        <v>430.95917798943543</v>
      </c>
      <c r="I4" s="13">
        <f>E4/C4</f>
        <v>431.95917798943543</v>
      </c>
    </row>
    <row r="5" spans="2:20">
      <c r="B5" s="13" t="s">
        <v>53</v>
      </c>
      <c r="C5" s="14">
        <v>12250037</v>
      </c>
      <c r="D5" s="15">
        <v>0.12722700000000001</v>
      </c>
      <c r="E5" s="14">
        <v>2119261445</v>
      </c>
      <c r="F5" s="14">
        <v>8724140</v>
      </c>
      <c r="G5" s="16">
        <f t="shared" ref="G5:G6" si="0">E5-C5</f>
        <v>2107011408</v>
      </c>
      <c r="H5" s="17">
        <f t="shared" ref="H5:H6" si="1">G5/C5</f>
        <v>172.00041175385837</v>
      </c>
      <c r="I5" s="13">
        <f t="shared" ref="I5:I6" si="2">E5/C5</f>
        <v>173.00041175385837</v>
      </c>
    </row>
    <row r="6" spans="2:20">
      <c r="B6" s="13" t="s">
        <v>54</v>
      </c>
      <c r="C6" s="14">
        <v>10964114</v>
      </c>
      <c r="D6" s="15">
        <v>0.24340899999999999</v>
      </c>
      <c r="E6" s="14">
        <v>6194544614</v>
      </c>
      <c r="F6" s="14">
        <v>24448032</v>
      </c>
      <c r="G6" s="16">
        <f t="shared" si="0"/>
        <v>6183580500</v>
      </c>
      <c r="H6" s="17">
        <f t="shared" si="1"/>
        <v>563.98360141093019</v>
      </c>
      <c r="I6" s="13">
        <f t="shared" si="2"/>
        <v>564.98360141093019</v>
      </c>
    </row>
    <row r="13" spans="2:20">
      <c r="Q13" s="15"/>
      <c r="T13" s="15"/>
    </row>
    <row r="14" spans="2:20">
      <c r="Q14" s="15"/>
      <c r="T14" s="15"/>
    </row>
    <row r="15" spans="2:20">
      <c r="Q15" s="15"/>
      <c r="T15" s="15"/>
    </row>
    <row r="16" spans="2:20">
      <c r="Q16" s="15"/>
      <c r="T16" s="15"/>
    </row>
    <row r="17" spans="17:20">
      <c r="Q17" s="15"/>
      <c r="T17" s="15"/>
    </row>
    <row r="18" spans="17:20">
      <c r="Q18" s="15"/>
      <c r="T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Origin</vt:lpstr>
      <vt:lpstr>All-Histo</vt:lpstr>
      <vt:lpstr>SingleCable</vt:lpstr>
      <vt:lpstr>Cabinet</vt:lpstr>
      <vt:lpstr>ParaTransformer</vt:lpstr>
      <vt:lpstr>ParaCabinet</vt:lpstr>
      <vt:lpstr>IndirectPara</vt:lpstr>
      <vt:lpstr>Origin!bench_result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2020-03-04T07:45:00Z</dcterms:created>
  <dcterms:modified xsi:type="dcterms:W3CDTF">2020-03-04T12:55:00Z</dcterms:modified>
</cp:coreProperties>
</file>