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svarrette/git/gitlab.uni.lu/www/ulhpc-docs/docs/policies/"/>
    </mc:Choice>
  </mc:AlternateContent>
  <xr:revisionPtr revIDLastSave="0" documentId="13_ncr:1_{157059F4-9BAB-3B41-BD8C-E0D2571FD611}" xr6:coauthVersionLast="46" xr6:coauthVersionMax="46" xr10:uidLastSave="{00000000-0000-0000-0000-000000000000}"/>
  <bookViews>
    <workbookView xWindow="30060" yWindow="460" windowWidth="31020" windowHeight="14560" xr2:uid="{00000000-000D-0000-FFFF-FFFF00000000}"/>
  </bookViews>
  <sheets>
    <sheet name="Feuil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1" l="1"/>
  <c r="M10" i="1"/>
  <c r="D10" i="1"/>
  <c r="G10" i="1" s="1"/>
  <c r="H10" i="1" s="1"/>
  <c r="I10" i="1" s="1"/>
  <c r="C10" i="1"/>
  <c r="M9" i="1"/>
  <c r="G9" i="1"/>
  <c r="H9" i="1" s="1"/>
  <c r="I9" i="1" s="1"/>
  <c r="A9" i="1"/>
  <c r="M8" i="1"/>
  <c r="G8" i="1"/>
  <c r="H8" i="1" s="1"/>
  <c r="I8" i="1" s="1"/>
  <c r="B8" i="1"/>
  <c r="M7" i="1"/>
  <c r="G7" i="1"/>
  <c r="H7" i="1" s="1"/>
  <c r="I7" i="1" s="1"/>
  <c r="K7" i="1" l="1"/>
  <c r="J7" i="1"/>
  <c r="K8" i="1"/>
  <c r="J8" i="1"/>
  <c r="K9" i="1"/>
  <c r="J9" i="1"/>
  <c r="G16" i="1" s="1"/>
  <c r="K10" i="1"/>
  <c r="J10" i="1"/>
</calcChain>
</file>

<file path=xl/sharedStrings.xml><?xml version="1.0" encoding="utf-8"?>
<sst xmlns="http://schemas.openxmlformats.org/spreadsheetml/2006/main" count="36" uniqueCount="35">
  <si>
    <t>University of Luxembourg High Performance Computing (ULHPC) Charging Policy</t>
  </si>
  <si>
    <r>
      <rPr>
        <i/>
        <sz val="10"/>
        <rFont val="Arial"/>
        <family val="2"/>
      </rPr>
      <t>More details</t>
    </r>
    <r>
      <rPr>
        <sz val="10"/>
        <color rgb="FF000000"/>
        <rFont val="Arial"/>
        <family val="2"/>
      </rPr>
      <t xml:space="preserve">: ULHPC </t>
    </r>
    <r>
      <rPr>
        <u/>
        <sz val="10"/>
        <color rgb="FF1155CC"/>
        <rFont val="Arial"/>
        <family val="2"/>
      </rPr>
      <t>Charging Policy</t>
    </r>
  </si>
  <si>
    <t xml:space="preserve">Service Unit Price: </t>
  </si>
  <si>
    <t>Per Node</t>
  </si>
  <si>
    <t>Your selection</t>
  </si>
  <si>
    <t xml:space="preserve">* assuming continuous full node usage </t>
  </si>
  <si>
    <t>Billing Weights</t>
  </si>
  <si>
    <t xml:space="preserve">Cluster </t>
  </si>
  <si>
    <t>Node type</t>
  </si>
  <si>
    <t>CPU arch</t>
  </si>
  <si>
    <t>#Core/node</t>
  </si>
  <si>
    <t xml:space="preserve">#GPU </t>
  </si>
  <si>
    <t>#Node</t>
  </si>
  <si>
    <t>Billing Rate</t>
  </si>
  <si>
    <t>Hourly Rate* 
[€, HT]</t>
  </si>
  <si>
    <t>Daily Rate* 
[€, HT]</t>
  </si>
  <si>
    <t>Monthly Rate* 
[€, HT]</t>
  </si>
  <si>
    <t>Yearly Rate*
[€, HT]</t>
  </si>
  <si>
    <t>core</t>
  </si>
  <si>
    <t>memory</t>
  </si>
  <si>
    <t xml:space="preserve">gpu </t>
  </si>
  <si>
    <t>Aion</t>
  </si>
  <si>
    <t>Regular (Dual CPU, no accelerator)</t>
  </si>
  <si>
    <t>epyc</t>
  </si>
  <si>
    <t xml:space="preserve">Iris </t>
  </si>
  <si>
    <t>broadwell, skylake</t>
  </si>
  <si>
    <t>GPU (4x NVidia V100 per node)</t>
  </si>
  <si>
    <t>skylake</t>
  </si>
  <si>
    <t>Bigmem (Quad CPU, Large Memory)</t>
  </si>
  <si>
    <t>Recommended Budget Planning 
(FNR CORE/INTER/... Proposals)</t>
  </si>
  <si>
    <t>#PMs (funded)</t>
  </si>
  <si>
    <t>Estimated Expenses 
[€, HT]</t>
  </si>
  <si>
    <t>* To report in "Other Costs" as "HPC and Computing Costs"</t>
  </si>
  <si>
    <t xml:space="preserve">Justification: </t>
  </si>
  <si>
    <t>we are estimating the corresponding expenses from the ULHPC cost model policy elaborated in cooperation with the FNR and approved by the Rectorate on July 7, 2020. As advised, the amount of PMs to be hired on the project is used as a basis for this estimated usage, i.e., 5529,60€ for every 12 PM of funded personnel.
Therefore, the total HPC cost for the project is estimated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</si>
</sst>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
  </numFmts>
  <fonts count="14" x14ac:knownFonts="1">
    <font>
      <sz val="10"/>
      <color rgb="FF000000"/>
      <name val="Arial"/>
    </font>
    <font>
      <b/>
      <sz val="18"/>
      <name val="Arial"/>
      <family val="2"/>
    </font>
    <font>
      <b/>
      <sz val="18"/>
      <color theme="1"/>
      <name val="Arial"/>
      <family val="2"/>
    </font>
    <font>
      <sz val="10"/>
      <color theme="1"/>
      <name val="Arial"/>
      <family val="2"/>
    </font>
    <font>
      <u/>
      <sz val="10"/>
      <color rgb="FF0000FF"/>
      <name val="Arial"/>
      <family val="2"/>
    </font>
    <font>
      <sz val="10"/>
      <name val="Arial"/>
      <family val="2"/>
    </font>
    <font>
      <b/>
      <sz val="10"/>
      <color theme="1"/>
      <name val="Arial"/>
      <family val="2"/>
    </font>
    <font>
      <i/>
      <sz val="10"/>
      <color theme="1"/>
      <name val="Arial"/>
      <family val="2"/>
    </font>
    <font>
      <i/>
      <sz val="10"/>
      <name val="Arial"/>
      <family val="2"/>
    </font>
    <font>
      <b/>
      <sz val="10"/>
      <name val="Arial"/>
      <family val="2"/>
    </font>
    <font>
      <i/>
      <sz val="8"/>
      <color rgb="FF000000"/>
      <name val="Arial"/>
      <family val="2"/>
    </font>
    <font>
      <u/>
      <sz val="10"/>
      <color rgb="FF1155CC"/>
      <name val="Arial"/>
      <family val="2"/>
    </font>
    <font>
      <sz val="10"/>
      <color rgb="FF000000"/>
      <name val="Arial"/>
      <family val="2"/>
    </font>
    <font>
      <i/>
      <sz val="10"/>
      <color rgb="FF000000"/>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rgb="FFFFE599"/>
        <bgColor rgb="FFFFE599"/>
      </patternFill>
    </fill>
    <fill>
      <patternFill patternType="solid">
        <fgColor rgb="FFFFFFFF"/>
        <bgColor rgb="FFFFFFFF"/>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bottom style="hair">
        <color rgb="FF000000"/>
      </bottom>
      <diagonal/>
    </border>
    <border>
      <left/>
      <right style="hair">
        <color rgb="FF000000"/>
      </right>
      <top/>
      <bottom style="hair">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hair">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5" fillId="0" borderId="0" xfId="0" applyFont="1" applyAlignment="1">
      <alignment horizontal="right"/>
    </xf>
    <xf numFmtId="164" fontId="5" fillId="0" borderId="0" xfId="0" applyNumberFormat="1" applyFont="1" applyAlignment="1"/>
    <xf numFmtId="0" fontId="6" fillId="0" borderId="0" xfId="0" applyFont="1" applyAlignment="1">
      <alignment horizontal="center"/>
    </xf>
    <xf numFmtId="0" fontId="7" fillId="2" borderId="0" xfId="0" applyFont="1" applyFill="1" applyAlignment="1"/>
    <xf numFmtId="0" fontId="7" fillId="0" borderId="0" xfId="0" applyFont="1" applyAlignment="1">
      <alignment horizontal="center"/>
    </xf>
    <xf numFmtId="0" fontId="8" fillId="2" borderId="3" xfId="0" applyFont="1" applyFill="1" applyBorder="1" applyAlignment="1"/>
    <xf numFmtId="0" fontId="9" fillId="3" borderId="1" xfId="0" applyFont="1" applyFill="1" applyBorder="1" applyAlignment="1">
      <alignment horizontal="left" vertical="center"/>
    </xf>
    <xf numFmtId="0" fontId="9" fillId="3" borderId="4" xfId="0" applyFont="1" applyFill="1" applyBorder="1" applyAlignment="1">
      <alignment horizontal="left"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5" fillId="0" borderId="0" xfId="0" applyFont="1" applyAlignment="1">
      <alignment horizontal="center" vertical="center"/>
    </xf>
    <xf numFmtId="0" fontId="9" fillId="0" borderId="9" xfId="0" applyFont="1" applyBorder="1" applyAlignment="1"/>
    <xf numFmtId="0" fontId="5" fillId="0" borderId="0" xfId="0" applyFont="1" applyAlignment="1"/>
    <xf numFmtId="0" fontId="5" fillId="0" borderId="9" xfId="0" applyFont="1" applyBorder="1" applyAlignment="1"/>
    <xf numFmtId="0" fontId="5" fillId="0" borderId="10" xfId="0" applyFont="1" applyBorder="1" applyAlignment="1"/>
    <xf numFmtId="0" fontId="5" fillId="2" borderId="11" xfId="0" applyFont="1" applyFill="1" applyBorder="1" applyAlignment="1"/>
    <xf numFmtId="0" fontId="3" fillId="0" borderId="0" xfId="0" applyFont="1"/>
    <xf numFmtId="164" fontId="3" fillId="0" borderId="9" xfId="0" applyNumberFormat="1" applyFont="1" applyBorder="1"/>
    <xf numFmtId="164" fontId="3" fillId="0" borderId="0" xfId="0" applyNumberFormat="1" applyFont="1"/>
    <xf numFmtId="164" fontId="3" fillId="4" borderId="0" xfId="0" applyNumberFormat="1" applyFont="1" applyFill="1"/>
    <xf numFmtId="164" fontId="3" fillId="0" borderId="10" xfId="0" applyNumberFormat="1" applyFont="1" applyBorder="1"/>
    <xf numFmtId="2" fontId="3" fillId="0" borderId="0" xfId="0" applyNumberFormat="1" applyFont="1"/>
    <xf numFmtId="0" fontId="5" fillId="0" borderId="12" xfId="0" applyFont="1" applyBorder="1" applyAlignment="1"/>
    <xf numFmtId="0" fontId="6" fillId="0" borderId="9" xfId="0" applyFont="1" applyBorder="1" applyAlignment="1"/>
    <xf numFmtId="0" fontId="5" fillId="0" borderId="10" xfId="0" applyFont="1" applyBorder="1" applyAlignment="1">
      <alignment horizontal="right"/>
    </xf>
    <xf numFmtId="165" fontId="3" fillId="0" borderId="0" xfId="0" applyNumberFormat="1" applyFont="1"/>
    <xf numFmtId="0" fontId="9" fillId="0" borderId="13" xfId="0" applyFont="1" applyBorder="1" applyAlignment="1"/>
    <xf numFmtId="0" fontId="5" fillId="0" borderId="14" xfId="0" applyFont="1" applyBorder="1" applyAlignment="1"/>
    <xf numFmtId="0" fontId="3" fillId="0" borderId="14" xfId="0" applyFont="1" applyBorder="1"/>
    <xf numFmtId="0" fontId="3" fillId="0" borderId="13" xfId="0" applyFont="1" applyBorder="1"/>
    <xf numFmtId="0" fontId="5" fillId="0" borderId="15" xfId="0" applyFont="1" applyBorder="1" applyAlignment="1"/>
    <xf numFmtId="0" fontId="5" fillId="2" borderId="16" xfId="0" applyFont="1" applyFill="1" applyBorder="1" applyAlignment="1"/>
    <xf numFmtId="164" fontId="3" fillId="0" borderId="13" xfId="0" applyNumberFormat="1" applyFont="1" applyBorder="1"/>
    <xf numFmtId="164" fontId="3" fillId="0" borderId="14" xfId="0" applyNumberFormat="1" applyFont="1" applyBorder="1"/>
    <xf numFmtId="164" fontId="3" fillId="4" borderId="14" xfId="0" applyNumberFormat="1" applyFont="1" applyFill="1" applyBorder="1"/>
    <xf numFmtId="164" fontId="3" fillId="0" borderId="15" xfId="0" applyNumberFormat="1" applyFont="1" applyBorder="1"/>
    <xf numFmtId="0" fontId="5" fillId="0" borderId="7" xfId="0" applyFont="1" applyBorder="1" applyAlignment="1"/>
    <xf numFmtId="165" fontId="3" fillId="0" borderId="7" xfId="0" applyNumberFormat="1" applyFont="1" applyBorder="1"/>
    <xf numFmtId="0" fontId="5" fillId="0" borderId="8" xfId="0" applyFont="1" applyBorder="1" applyAlignment="1"/>
    <xf numFmtId="165" fontId="5" fillId="0" borderId="0" xfId="0" applyNumberFormat="1" applyFont="1"/>
    <xf numFmtId="0" fontId="1" fillId="0" borderId="0" xfId="0" applyFont="1" applyAlignment="1"/>
    <xf numFmtId="0" fontId="7" fillId="2" borderId="3" xfId="0" applyFont="1" applyFill="1" applyBorder="1" applyAlignment="1"/>
    <xf numFmtId="0" fontId="9" fillId="3" borderId="17" xfId="0" applyFont="1" applyFill="1" applyBorder="1" applyAlignment="1">
      <alignment horizontal="center" vertical="center" wrapText="1"/>
    </xf>
    <xf numFmtId="0" fontId="10" fillId="5" borderId="0" xfId="0" applyFont="1" applyFill="1" applyAlignment="1">
      <alignment horizontal="left"/>
    </xf>
    <xf numFmtId="0" fontId="6" fillId="0" borderId="0" xfId="0" applyFont="1"/>
    <xf numFmtId="0" fontId="0" fillId="0" borderId="0" xfId="0" applyFont="1" applyAlignment="1"/>
    <xf numFmtId="0" fontId="12" fillId="0" borderId="0" xfId="0" applyFont="1" applyAlignment="1">
      <alignment wrapText="1"/>
    </xf>
    <xf numFmtId="0" fontId="0" fillId="0" borderId="0" xfId="0" applyFont="1" applyAlignment="1">
      <alignment vertical="center"/>
    </xf>
    <xf numFmtId="0" fontId="13" fillId="0" borderId="0" xfId="0" applyFont="1" applyAlignment="1">
      <alignment horizontal="left" wrapText="1"/>
    </xf>
    <xf numFmtId="0" fontId="1" fillId="0" borderId="0" xfId="0" applyFont="1" applyAlignment="1">
      <alignment horizontal="center" vertical="center"/>
    </xf>
    <xf numFmtId="0" fontId="7" fillId="0" borderId="5" xfId="0" applyFont="1" applyBorder="1" applyAlignment="1">
      <alignment horizontal="center"/>
    </xf>
    <xf numFmtId="0" fontId="5" fillId="0" borderId="5" xfId="0" applyFont="1" applyBorder="1"/>
    <xf numFmtId="0" fontId="5" fillId="0" borderId="6" xfId="0" applyFont="1" applyBorder="1"/>
    <xf numFmtId="0" fontId="6" fillId="0" borderId="1" xfId="0" applyFont="1" applyBorder="1" applyAlignment="1">
      <alignment horizontal="center"/>
    </xf>
    <xf numFmtId="0" fontId="5" fillId="0" borderId="2" xfId="0" applyFont="1" applyBorder="1"/>
    <xf numFmtId="0" fontId="7" fillId="0" borderId="1" xfId="0" applyFont="1" applyBorder="1" applyAlignment="1">
      <alignment horizontal="center"/>
    </xf>
    <xf numFmtId="0" fontId="5" fillId="0" borderId="4" xfId="0" applyFont="1" applyBorder="1"/>
    <xf numFmtId="164" fontId="6" fillId="0" borderId="13" xfId="0" applyNumberFormat="1" applyFont="1" applyBorder="1" applyAlignment="1">
      <alignment horizontal="center"/>
    </xf>
    <xf numFmtId="0" fontId="5" fillId="0" borderId="15" xfId="0" applyFont="1" applyBorder="1"/>
    <xf numFmtId="0" fontId="6" fillId="3" borderId="18" xfId="0" applyFont="1" applyFill="1" applyBorder="1" applyAlignment="1">
      <alignment horizontal="center" vertical="center" wrapText="1"/>
    </xf>
    <xf numFmtId="0" fontId="5" fillId="0" borderId="19" xfId="0" applyFont="1" applyBorder="1"/>
    <xf numFmtId="0" fontId="2" fillId="0" borderId="1" xfId="0" applyFont="1" applyBorder="1" applyAlignment="1">
      <alignment horizontal="center" vertical="center" wrapText="1"/>
    </xf>
    <xf numFmtId="0" fontId="5" fillId="0" borderId="9" xfId="0" applyFont="1" applyBorder="1"/>
    <xf numFmtId="0" fontId="0" fillId="0" borderId="0" xfId="0" applyFont="1" applyAlignment="1"/>
    <xf numFmtId="0" fontId="5" fillId="0" borderId="13" xfId="0" applyFont="1" applyBorder="1"/>
    <xf numFmtId="0" fontId="5"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pc-docs.uni.lu/policies/usage-charg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25"/>
  <sheetViews>
    <sheetView tabSelected="1" workbookViewId="0">
      <selection activeCell="I16" sqref="I16"/>
    </sheetView>
  </sheetViews>
  <sheetFormatPr baseColWidth="10" defaultColWidth="14.5" defaultRowHeight="15.75" customHeight="1" x14ac:dyDescent="0.15"/>
  <cols>
    <col min="1" max="1" width="8.83203125" customWidth="1"/>
    <col min="2" max="2" width="33.5" customWidth="1"/>
    <col min="3" max="3" width="16.83203125" customWidth="1"/>
    <col min="4" max="4" width="11.6640625" customWidth="1"/>
    <col min="5" max="5" width="8.5" customWidth="1"/>
    <col min="6" max="6" width="13.5" customWidth="1"/>
    <col min="7" max="7" width="14.33203125" customWidth="1"/>
    <col min="8" max="8" width="13.5" customWidth="1"/>
    <col min="9" max="9" width="14.5" customWidth="1"/>
    <col min="10" max="10" width="17" customWidth="1"/>
    <col min="11" max="11" width="14" customWidth="1"/>
    <col min="12" max="12" width="10.5" customWidth="1"/>
    <col min="13" max="13" width="9.5" customWidth="1"/>
    <col min="14" max="14" width="9.1640625" customWidth="1"/>
  </cols>
  <sheetData>
    <row r="1" spans="1:31" s="56" customFormat="1" ht="34" customHeight="1" x14ac:dyDescent="0.15">
      <c r="A1" s="58" t="s">
        <v>0</v>
      </c>
      <c r="B1" s="58"/>
      <c r="C1" s="58"/>
      <c r="D1" s="58"/>
      <c r="E1" s="58"/>
      <c r="F1" s="58"/>
      <c r="G1" s="58"/>
      <c r="H1" s="58"/>
      <c r="I1" s="58"/>
      <c r="J1" s="58"/>
      <c r="K1" s="58"/>
    </row>
    <row r="2" spans="1:31" ht="15.75" customHeight="1" x14ac:dyDescent="0.15">
      <c r="A2" s="1"/>
      <c r="B2" s="2"/>
      <c r="C2" s="2"/>
      <c r="D2" s="2"/>
      <c r="E2" s="2"/>
      <c r="F2" s="2"/>
      <c r="G2" s="2"/>
      <c r="H2" s="2"/>
      <c r="I2" s="2"/>
      <c r="J2" s="2"/>
      <c r="K2" s="2"/>
    </row>
    <row r="3" spans="1:31" ht="15.75" customHeight="1" x14ac:dyDescent="0.15">
      <c r="A3" s="3" t="s">
        <v>1</v>
      </c>
      <c r="C3" s="2"/>
      <c r="D3" s="2"/>
      <c r="E3" s="2"/>
      <c r="F3" s="2"/>
      <c r="G3" s="2"/>
      <c r="H3" s="2"/>
      <c r="I3" s="2"/>
      <c r="J3" s="2"/>
      <c r="K3" s="2"/>
    </row>
    <row r="4" spans="1:31" ht="15.75" customHeight="1" x14ac:dyDescent="0.15">
      <c r="B4" s="4" t="s">
        <v>2</v>
      </c>
      <c r="C4" s="5">
        <v>0.03</v>
      </c>
      <c r="D4" s="6"/>
      <c r="E4" s="6"/>
      <c r="F4" s="7"/>
      <c r="G4" s="2"/>
      <c r="H4" s="2"/>
      <c r="I4" s="2"/>
      <c r="J4" s="2"/>
      <c r="K4" s="2"/>
      <c r="L4" s="8"/>
      <c r="M4" s="8"/>
      <c r="N4" s="8"/>
    </row>
    <row r="5" spans="1:31" ht="15.75" customHeight="1" x14ac:dyDescent="0.15">
      <c r="A5" s="2"/>
      <c r="B5" s="2"/>
      <c r="C5" s="2"/>
      <c r="D5" s="62" t="s">
        <v>3</v>
      </c>
      <c r="E5" s="63"/>
      <c r="F5" s="9" t="s">
        <v>4</v>
      </c>
      <c r="G5" s="2"/>
      <c r="H5" s="64" t="s">
        <v>5</v>
      </c>
      <c r="I5" s="65"/>
      <c r="J5" s="65"/>
      <c r="K5" s="63"/>
      <c r="L5" s="59" t="s">
        <v>6</v>
      </c>
      <c r="M5" s="60"/>
      <c r="N5" s="61"/>
    </row>
    <row r="6" spans="1:31" ht="42" customHeight="1" x14ac:dyDescent="0.15">
      <c r="A6" s="10" t="s">
        <v>7</v>
      </c>
      <c r="B6" s="11" t="s">
        <v>8</v>
      </c>
      <c r="C6" s="11" t="s">
        <v>9</v>
      </c>
      <c r="D6" s="10" t="s">
        <v>10</v>
      </c>
      <c r="E6" s="12" t="s">
        <v>11</v>
      </c>
      <c r="F6" s="13" t="s">
        <v>12</v>
      </c>
      <c r="G6" s="14" t="s">
        <v>13</v>
      </c>
      <c r="H6" s="15" t="s">
        <v>14</v>
      </c>
      <c r="I6" s="14" t="s">
        <v>15</v>
      </c>
      <c r="J6" s="14" t="s">
        <v>16</v>
      </c>
      <c r="K6" s="16" t="s">
        <v>17</v>
      </c>
      <c r="L6" s="17" t="s">
        <v>18</v>
      </c>
      <c r="M6" s="17" t="s">
        <v>19</v>
      </c>
      <c r="N6" s="18" t="s">
        <v>20</v>
      </c>
      <c r="O6" s="19"/>
      <c r="P6" s="19"/>
      <c r="Q6" s="19"/>
      <c r="R6" s="19"/>
      <c r="S6" s="19"/>
      <c r="T6" s="19"/>
      <c r="U6" s="19"/>
      <c r="V6" s="19"/>
      <c r="W6" s="19"/>
      <c r="X6" s="19"/>
      <c r="Y6" s="19"/>
      <c r="Z6" s="19"/>
      <c r="AA6" s="19"/>
      <c r="AB6" s="19"/>
      <c r="AC6" s="19"/>
      <c r="AD6" s="19"/>
      <c r="AE6" s="19"/>
    </row>
    <row r="7" spans="1:31" ht="15.75" customHeight="1" x14ac:dyDescent="0.15">
      <c r="A7" s="20" t="s">
        <v>21</v>
      </c>
      <c r="B7" s="21" t="s">
        <v>22</v>
      </c>
      <c r="C7" s="2" t="s">
        <v>23</v>
      </c>
      <c r="D7" s="22">
        <v>128</v>
      </c>
      <c r="E7" s="23">
        <v>0</v>
      </c>
      <c r="F7" s="24">
        <v>1</v>
      </c>
      <c r="G7" s="25">
        <f>F7*(D7*(L7+1.75*M7)+E7*N7)</f>
        <v>200.95999999999998</v>
      </c>
      <c r="H7" s="26">
        <f t="shared" ref="H7:H10" si="0">G7*1*$C$4</f>
        <v>6.0287999999999995</v>
      </c>
      <c r="I7" s="27">
        <f t="shared" ref="I7:I10" si="1">H7*24</f>
        <v>144.69119999999998</v>
      </c>
      <c r="J7" s="28">
        <f t="shared" ref="J7:J10" si="2">I7*30</f>
        <v>4340.735999999999</v>
      </c>
      <c r="K7" s="29">
        <f t="shared" ref="K7:K10" si="3">I7*365</f>
        <v>52812.287999999993</v>
      </c>
      <c r="L7" s="21">
        <v>0.56999999999999995</v>
      </c>
      <c r="M7" s="30">
        <f>1/1.75</f>
        <v>0.5714285714285714</v>
      </c>
      <c r="N7" s="31">
        <v>0</v>
      </c>
    </row>
    <row r="8" spans="1:31" ht="15.75" customHeight="1" x14ac:dyDescent="0.15">
      <c r="A8" s="20" t="s">
        <v>24</v>
      </c>
      <c r="B8" s="25" t="str">
        <f>B7</f>
        <v>Regular (Dual CPU, no accelerator)</v>
      </c>
      <c r="C8" s="21" t="s">
        <v>25</v>
      </c>
      <c r="D8" s="22">
        <v>28</v>
      </c>
      <c r="E8" s="23">
        <v>0</v>
      </c>
      <c r="F8" s="24">
        <v>1</v>
      </c>
      <c r="G8" s="25">
        <f>F8*(D8*(L8+4*M8)+E8*N8)</f>
        <v>56</v>
      </c>
      <c r="H8" s="26">
        <f t="shared" si="0"/>
        <v>1.68</v>
      </c>
      <c r="I8" s="27">
        <f t="shared" si="1"/>
        <v>40.32</v>
      </c>
      <c r="J8" s="28">
        <f t="shared" si="2"/>
        <v>1209.5999999999999</v>
      </c>
      <c r="K8" s="29">
        <f t="shared" si="3"/>
        <v>14716.8</v>
      </c>
      <c r="L8" s="21">
        <v>1</v>
      </c>
      <c r="M8" s="25">
        <f>1/4</f>
        <v>0.25</v>
      </c>
      <c r="N8" s="31">
        <v>0</v>
      </c>
    </row>
    <row r="9" spans="1:31" ht="15.75" customHeight="1" x14ac:dyDescent="0.15">
      <c r="A9" s="32" t="str">
        <f>A8</f>
        <v xml:space="preserve">Iris </v>
      </c>
      <c r="B9" s="21" t="s">
        <v>26</v>
      </c>
      <c r="C9" s="2" t="s">
        <v>27</v>
      </c>
      <c r="D9" s="22">
        <v>28</v>
      </c>
      <c r="E9" s="33">
        <v>4</v>
      </c>
      <c r="F9" s="24">
        <v>1</v>
      </c>
      <c r="G9" s="25">
        <f t="shared" ref="G9:G10" si="4">F9*(D9*(L9+27*M9)+E9*N9)</f>
        <v>256</v>
      </c>
      <c r="H9" s="26">
        <f t="shared" si="0"/>
        <v>7.68</v>
      </c>
      <c r="I9" s="27">
        <f t="shared" si="1"/>
        <v>184.32</v>
      </c>
      <c r="J9" s="28">
        <f t="shared" si="2"/>
        <v>5529.5999999999995</v>
      </c>
      <c r="K9" s="29">
        <f t="shared" si="3"/>
        <v>67276.800000000003</v>
      </c>
      <c r="L9" s="21">
        <v>1</v>
      </c>
      <c r="M9" s="34">
        <f t="shared" ref="M9:M10" si="5">1/27</f>
        <v>3.7037037037037035E-2</v>
      </c>
      <c r="N9" s="31">
        <v>50</v>
      </c>
    </row>
    <row r="10" spans="1:31" ht="15.75" customHeight="1" x14ac:dyDescent="0.15">
      <c r="A10" s="35" t="s">
        <v>24</v>
      </c>
      <c r="B10" s="36" t="s">
        <v>28</v>
      </c>
      <c r="C10" s="37" t="str">
        <f>C9</f>
        <v>skylake</v>
      </c>
      <c r="D10" s="38">
        <f>28*4</f>
        <v>112</v>
      </c>
      <c r="E10" s="39">
        <v>0</v>
      </c>
      <c r="F10" s="40">
        <v>1</v>
      </c>
      <c r="G10" s="37">
        <f t="shared" si="4"/>
        <v>224</v>
      </c>
      <c r="H10" s="41">
        <f t="shared" si="0"/>
        <v>6.72</v>
      </c>
      <c r="I10" s="42">
        <f t="shared" si="1"/>
        <v>161.28</v>
      </c>
      <c r="J10" s="43">
        <f t="shared" si="2"/>
        <v>4838.3999999999996</v>
      </c>
      <c r="K10" s="44">
        <f t="shared" si="3"/>
        <v>58867.199999999997</v>
      </c>
      <c r="L10" s="45">
        <v>1</v>
      </c>
      <c r="M10" s="46">
        <f t="shared" si="5"/>
        <v>3.7037037037037035E-2</v>
      </c>
      <c r="N10" s="47">
        <v>0</v>
      </c>
    </row>
    <row r="11" spans="1:31" ht="15.75" customHeight="1" x14ac:dyDescent="0.15">
      <c r="M11" s="48"/>
    </row>
    <row r="13" spans="1:31" ht="15.75" customHeight="1" x14ac:dyDescent="0.25">
      <c r="C13" s="19"/>
      <c r="D13" s="49"/>
    </row>
    <row r="14" spans="1:31" ht="15.75" customHeight="1" x14ac:dyDescent="0.15">
      <c r="B14" s="70" t="s">
        <v>29</v>
      </c>
      <c r="C14" s="65"/>
      <c r="D14" s="65"/>
      <c r="E14" s="65"/>
      <c r="F14" s="50" t="str">
        <f>F5</f>
        <v>Your selection</v>
      </c>
    </row>
    <row r="15" spans="1:31" ht="26" customHeight="1" x14ac:dyDescent="0.15">
      <c r="B15" s="71"/>
      <c r="C15" s="72"/>
      <c r="D15" s="72"/>
      <c r="E15" s="72"/>
      <c r="F15" s="51" t="s">
        <v>30</v>
      </c>
      <c r="G15" s="68" t="s">
        <v>31</v>
      </c>
      <c r="H15" s="69"/>
    </row>
    <row r="16" spans="1:31" ht="15.75" customHeight="1" x14ac:dyDescent="0.15">
      <c r="B16" s="73"/>
      <c r="C16" s="74"/>
      <c r="D16" s="74"/>
      <c r="E16" s="74"/>
      <c r="F16" s="40">
        <v>12</v>
      </c>
      <c r="G16" s="66">
        <f>F16/12*J9/F9</f>
        <v>5529.5999999999995</v>
      </c>
      <c r="H16" s="67"/>
      <c r="I16" s="52" t="s">
        <v>32</v>
      </c>
    </row>
    <row r="18" spans="2:8" ht="15.75" customHeight="1" x14ac:dyDescent="0.15">
      <c r="B18" t="s">
        <v>33</v>
      </c>
    </row>
    <row r="19" spans="2:8" ht="53" customHeight="1" x14ac:dyDescent="0.15">
      <c r="B19" s="57" t="s">
        <v>34</v>
      </c>
      <c r="C19" s="57"/>
      <c r="D19" s="57"/>
      <c r="E19" s="57"/>
      <c r="F19" s="57"/>
      <c r="G19" s="57"/>
      <c r="H19" s="57"/>
    </row>
    <row r="20" spans="2:8" ht="15.75" customHeight="1" x14ac:dyDescent="0.15">
      <c r="B20" s="55"/>
      <c r="C20" s="55"/>
      <c r="D20" s="55"/>
      <c r="E20" s="55"/>
      <c r="F20" s="55"/>
      <c r="G20" s="55"/>
      <c r="H20" s="55"/>
    </row>
    <row r="21" spans="2:8" ht="15.75" customHeight="1" x14ac:dyDescent="0.15">
      <c r="B21" s="54"/>
      <c r="C21" s="54"/>
      <c r="D21" s="54"/>
      <c r="E21" s="54"/>
      <c r="F21" s="54"/>
      <c r="G21" s="54"/>
      <c r="H21" s="54"/>
    </row>
    <row r="22" spans="2:8" ht="15.75" customHeight="1" x14ac:dyDescent="0.15">
      <c r="B22" s="54"/>
      <c r="C22" s="54"/>
      <c r="D22" s="54"/>
      <c r="E22" s="54"/>
      <c r="F22" s="54"/>
      <c r="G22" s="54"/>
      <c r="H22" s="54"/>
    </row>
    <row r="25" spans="2:8" ht="15.75" customHeight="1" x14ac:dyDescent="0.15">
      <c r="C25" s="53"/>
    </row>
  </sheetData>
  <mergeCells count="8">
    <mergeCell ref="B19:H19"/>
    <mergeCell ref="A1:K1"/>
    <mergeCell ref="L5:N5"/>
    <mergeCell ref="D5:E5"/>
    <mergeCell ref="H5:K5"/>
    <mergeCell ref="G16:H16"/>
    <mergeCell ref="G15:H15"/>
    <mergeCell ref="B14:E16"/>
  </mergeCells>
  <hyperlinks>
    <hyperlink ref="A3"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Sébastien VARRETTE</cp:lastModifiedBy>
  <dcterms:modified xsi:type="dcterms:W3CDTF">2021-04-12T10:34:22Z</dcterms:modified>
</cp:coreProperties>
</file>