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gupta/Downloads/"/>
    </mc:Choice>
  </mc:AlternateContent>
  <xr:revisionPtr revIDLastSave="0" documentId="13_ncr:1_{289C060F-02DA-274F-A7F4-A1D1A9634703}" xr6:coauthVersionLast="45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staffing_normal2020-04-08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G4" i="1"/>
  <c r="I4" i="1"/>
  <c r="J4" i="1"/>
  <c r="O4" i="1"/>
  <c r="G5" i="1"/>
  <c r="I5" i="1"/>
  <c r="J5" i="1"/>
  <c r="G6" i="1"/>
  <c r="I6" i="1"/>
  <c r="J6" i="1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G12" i="1"/>
  <c r="I12" i="1"/>
  <c r="J12" i="1"/>
  <c r="G3" i="1"/>
  <c r="I3" i="1"/>
  <c r="J3" i="1"/>
  <c r="O3" i="1"/>
</calcChain>
</file>

<file path=xl/sharedStrings.xml><?xml version="1.0" encoding="utf-8"?>
<sst xmlns="http://schemas.openxmlformats.org/spreadsheetml/2006/main" count="29" uniqueCount="27">
  <si>
    <t>Role</t>
  </si>
  <si>
    <t>Non-ICU</t>
  </si>
  <si>
    <t>ICU</t>
  </si>
  <si>
    <t>All Inpatient</t>
  </si>
  <si>
    <t>Total FTE (per 24 hr period)</t>
  </si>
  <si>
    <t>Total Individuals if working 3 12 hourshifts/week</t>
  </si>
  <si>
    <t>Total individuals if 30% reduction from staff COVID</t>
  </si>
  <si>
    <t>Registered Nurse</t>
  </si>
  <si>
    <t>Care Partner</t>
  </si>
  <si>
    <t>Nurse Practitioner /PA</t>
  </si>
  <si>
    <t>Resident</t>
  </si>
  <si>
    <t>Intern</t>
  </si>
  <si>
    <t>Respiratory Therapist</t>
  </si>
  <si>
    <t>Pharm</t>
  </si>
  <si>
    <t>Floor Attending/Non-Hosp Attending</t>
  </si>
  <si>
    <t>NA</t>
  </si>
  <si>
    <t>Fellow/Non-CC Attending</t>
  </si>
  <si>
    <t>ICU Attending</t>
  </si>
  <si>
    <t xml:space="preserve">The above are utilizing our usual staffing ratios to show how many of each role woudl be needed to care for COVID patients.   THese are assuming a maximum of 67 COVID patients as a potential over the next 2 weeks (from the VUMC predictions, this is the MAX).  If the hospital though is at 74% capacity currently, presumably the above could be potentially covered by existing staff.    </t>
  </si>
  <si>
    <t>Totals per shift for assumptions as noted below</t>
  </si>
  <si>
    <t>Shifts per week indiv will work</t>
  </si>
  <si>
    <t>Hospital</t>
  </si>
  <si>
    <t>Total EXCESS</t>
  </si>
  <si>
    <t>Need COVID</t>
  </si>
  <si>
    <t>regular Need</t>
  </si>
  <si>
    <t>Current bed occupancy</t>
  </si>
  <si>
    <t>Total employees at full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</si>
</sst>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I1" workbookViewId="0">
      <selection activeCell="L2" sqref="L2"/>
    </sheetView>
  </sheetViews>
  <sheetFormatPr baseColWidth="10" defaultColWidth="8.83203125" defaultRowHeight="15" x14ac:dyDescent="0.2"/>
  <cols>
    <col min="2" max="2" width="13.83203125" customWidth="1"/>
    <col min="7" max="8" width="28.83203125" customWidth="1"/>
    <col min="9" max="9" width="34.83203125" customWidth="1"/>
    <col min="10" max="10" width="41.1640625" customWidth="1"/>
    <col min="12" max="12" width="18.1640625" customWidth="1"/>
    <col min="13" max="13" width="15.5" customWidth="1"/>
    <col min="14" max="14" width="13.33203125" customWidth="1"/>
    <col min="15" max="15" width="11.5" customWidth="1"/>
    <col min="16" max="16" width="10.6640625" customWidth="1"/>
  </cols>
  <sheetData>
    <row r="1" spans="1:16" x14ac:dyDescent="0.2">
      <c r="B1" s="5" t="s">
        <v>19</v>
      </c>
      <c r="C1" s="5"/>
      <c r="D1" s="5"/>
      <c r="E1" s="5"/>
      <c r="L1" t="s">
        <v>21</v>
      </c>
    </row>
    <row r="2" spans="1:16" x14ac:dyDescent="0.2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20</v>
      </c>
      <c r="I2" t="s">
        <v>5</v>
      </c>
      <c r="J2" t="s">
        <v>6</v>
      </c>
      <c r="L2" t="s">
        <v>26</v>
      </c>
      <c r="M2" t="s">
        <v>25</v>
      </c>
      <c r="N2" t="s">
        <v>22</v>
      </c>
      <c r="O2" t="s">
        <v>23</v>
      </c>
      <c r="P2" t="s">
        <v>24</v>
      </c>
    </row>
    <row r="3" spans="1:16" s="3" customFormat="1" x14ac:dyDescent="0.2">
      <c r="A3" s="3">
        <v>1</v>
      </c>
      <c r="B3" s="3" t="s">
        <v>7</v>
      </c>
      <c r="C3" s="3">
        <v>3</v>
      </c>
      <c r="D3" s="3">
        <v>10</v>
      </c>
      <c r="E3" s="3">
        <v>13</v>
      </c>
      <c r="G3" s="3">
        <f>E3*2</f>
        <v>26</v>
      </c>
      <c r="H3" s="3">
        <v>3</v>
      </c>
      <c r="I3" s="4">
        <f>G3*(14/H3)</f>
        <v>121.33333333333334</v>
      </c>
      <c r="J3" s="4">
        <f>I3*1.1</f>
        <v>133.4666666666667</v>
      </c>
      <c r="L3" s="3">
        <v>820</v>
      </c>
      <c r="M3" s="3">
        <v>0.81</v>
      </c>
      <c r="N3" s="4">
        <f>L3-(L3*M3)</f>
        <v>155.79999999999995</v>
      </c>
      <c r="O3" s="4">
        <f>J3-N3</f>
        <v>-22.333333333333258</v>
      </c>
    </row>
    <row r="4" spans="1:16" x14ac:dyDescent="0.2">
      <c r="A4">
        <v>2</v>
      </c>
      <c r="B4" t="s">
        <v>8</v>
      </c>
      <c r="C4">
        <v>3</v>
      </c>
      <c r="D4">
        <v>7</v>
      </c>
      <c r="E4">
        <v>10</v>
      </c>
      <c r="G4">
        <f t="shared" ref="G4:G12" si="0">E4*2</f>
        <v>20</v>
      </c>
      <c r="H4">
        <v>4</v>
      </c>
      <c r="I4">
        <f t="shared" ref="I4:I12" si="1">G4*(14/H4)</f>
        <v>70</v>
      </c>
      <c r="J4" s="2">
        <f t="shared" ref="J4:J12" si="2">I4*1.3</f>
        <v>91</v>
      </c>
      <c r="L4">
        <v>300</v>
      </c>
      <c r="M4">
        <v>0.74</v>
      </c>
      <c r="N4" s="2">
        <f t="shared" ref="N4:N12" si="3">L4-(L4*M4)</f>
        <v>78</v>
      </c>
      <c r="O4" s="2">
        <f t="shared" ref="O4" si="4">J4-N4</f>
        <v>13</v>
      </c>
    </row>
    <row r="5" spans="1:16" x14ac:dyDescent="0.2">
      <c r="A5">
        <v>3</v>
      </c>
      <c r="B5" t="s">
        <v>9</v>
      </c>
      <c r="C5">
        <v>2</v>
      </c>
      <c r="D5">
        <v>7</v>
      </c>
      <c r="E5">
        <v>9</v>
      </c>
      <c r="G5">
        <f t="shared" si="0"/>
        <v>18</v>
      </c>
      <c r="H5">
        <v>4</v>
      </c>
      <c r="I5">
        <f t="shared" si="1"/>
        <v>63</v>
      </c>
      <c r="J5" s="2">
        <f t="shared" si="2"/>
        <v>81.900000000000006</v>
      </c>
      <c r="M5">
        <v>0.74</v>
      </c>
      <c r="N5" s="2">
        <f t="shared" si="3"/>
        <v>0</v>
      </c>
      <c r="O5" s="2"/>
    </row>
    <row r="6" spans="1:16" x14ac:dyDescent="0.2">
      <c r="A6">
        <v>4</v>
      </c>
      <c r="B6" t="s">
        <v>10</v>
      </c>
      <c r="C6">
        <v>2</v>
      </c>
      <c r="D6">
        <v>7</v>
      </c>
      <c r="E6">
        <v>9</v>
      </c>
      <c r="G6">
        <f t="shared" si="0"/>
        <v>18</v>
      </c>
      <c r="H6">
        <v>7</v>
      </c>
      <c r="I6">
        <f t="shared" si="1"/>
        <v>36</v>
      </c>
      <c r="J6" s="2">
        <f t="shared" si="2"/>
        <v>46.800000000000004</v>
      </c>
      <c r="M6">
        <v>0.74</v>
      </c>
      <c r="N6" s="2">
        <f t="shared" si="3"/>
        <v>0</v>
      </c>
      <c r="O6" s="2"/>
    </row>
    <row r="7" spans="1:16" x14ac:dyDescent="0.2">
      <c r="A7">
        <v>5</v>
      </c>
      <c r="B7" t="s">
        <v>11</v>
      </c>
      <c r="C7">
        <v>4</v>
      </c>
      <c r="D7">
        <v>10</v>
      </c>
      <c r="E7">
        <v>14</v>
      </c>
      <c r="G7">
        <f t="shared" si="0"/>
        <v>28</v>
      </c>
      <c r="H7">
        <v>7</v>
      </c>
      <c r="I7">
        <f t="shared" si="1"/>
        <v>56</v>
      </c>
      <c r="J7" s="2">
        <f t="shared" si="2"/>
        <v>72.8</v>
      </c>
      <c r="M7">
        <v>0.74</v>
      </c>
      <c r="N7" s="2">
        <f t="shared" si="3"/>
        <v>0</v>
      </c>
      <c r="O7" s="2"/>
    </row>
    <row r="8" spans="1:16" x14ac:dyDescent="0.2">
      <c r="A8">
        <v>6</v>
      </c>
      <c r="B8" t="s">
        <v>12</v>
      </c>
      <c r="C8">
        <v>1</v>
      </c>
      <c r="D8">
        <v>2</v>
      </c>
      <c r="E8">
        <v>3</v>
      </c>
      <c r="G8">
        <f t="shared" si="0"/>
        <v>6</v>
      </c>
      <c r="H8">
        <v>4</v>
      </c>
      <c r="I8">
        <f t="shared" si="1"/>
        <v>21</v>
      </c>
      <c r="J8" s="2">
        <f t="shared" si="2"/>
        <v>27.3</v>
      </c>
      <c r="M8">
        <v>0.74</v>
      </c>
      <c r="N8" s="2">
        <f t="shared" si="3"/>
        <v>0</v>
      </c>
      <c r="O8" s="2"/>
    </row>
    <row r="9" spans="1:16" x14ac:dyDescent="0.2">
      <c r="A9">
        <v>7</v>
      </c>
      <c r="B9" t="s">
        <v>13</v>
      </c>
      <c r="C9">
        <v>1</v>
      </c>
      <c r="D9">
        <v>3</v>
      </c>
      <c r="E9">
        <v>4</v>
      </c>
      <c r="G9">
        <f t="shared" si="0"/>
        <v>8</v>
      </c>
      <c r="H9">
        <v>4</v>
      </c>
      <c r="I9">
        <f t="shared" si="1"/>
        <v>28</v>
      </c>
      <c r="J9" s="2">
        <f t="shared" si="2"/>
        <v>36.4</v>
      </c>
      <c r="M9">
        <v>0.74</v>
      </c>
      <c r="N9" s="2">
        <f t="shared" si="3"/>
        <v>0</v>
      </c>
      <c r="O9" s="2"/>
    </row>
    <row r="10" spans="1:16" x14ac:dyDescent="0.2">
      <c r="A10">
        <v>8</v>
      </c>
      <c r="B10" t="s">
        <v>14</v>
      </c>
      <c r="C10">
        <v>1</v>
      </c>
      <c r="D10" t="s">
        <v>15</v>
      </c>
      <c r="E10">
        <v>1</v>
      </c>
      <c r="G10">
        <f t="shared" si="0"/>
        <v>2</v>
      </c>
      <c r="H10">
        <v>7</v>
      </c>
      <c r="I10">
        <f t="shared" si="1"/>
        <v>4</v>
      </c>
      <c r="J10" s="2">
        <f t="shared" si="2"/>
        <v>5.2</v>
      </c>
      <c r="M10">
        <v>0.74</v>
      </c>
      <c r="N10" s="2">
        <f t="shared" si="3"/>
        <v>0</v>
      </c>
      <c r="O10" s="2"/>
    </row>
    <row r="11" spans="1:16" x14ac:dyDescent="0.2">
      <c r="A11">
        <v>9</v>
      </c>
      <c r="B11" t="s">
        <v>16</v>
      </c>
      <c r="C11" t="s">
        <v>15</v>
      </c>
      <c r="D11">
        <v>4</v>
      </c>
      <c r="E11">
        <v>4</v>
      </c>
      <c r="G11">
        <f t="shared" si="0"/>
        <v>8</v>
      </c>
      <c r="H11">
        <v>7</v>
      </c>
      <c r="I11">
        <f t="shared" si="1"/>
        <v>16</v>
      </c>
      <c r="J11" s="2">
        <f t="shared" si="2"/>
        <v>20.8</v>
      </c>
      <c r="M11">
        <v>0.74</v>
      </c>
      <c r="N11" s="2">
        <f t="shared" si="3"/>
        <v>0</v>
      </c>
      <c r="O11" s="2"/>
    </row>
    <row r="12" spans="1:16" x14ac:dyDescent="0.2">
      <c r="A12">
        <v>10</v>
      </c>
      <c r="B12" t="s">
        <v>17</v>
      </c>
      <c r="C12" t="s">
        <v>15</v>
      </c>
      <c r="D12">
        <v>25</v>
      </c>
      <c r="E12">
        <v>25</v>
      </c>
      <c r="G12">
        <f t="shared" si="0"/>
        <v>50</v>
      </c>
      <c r="H12">
        <v>7</v>
      </c>
      <c r="I12">
        <f t="shared" si="1"/>
        <v>100</v>
      </c>
      <c r="J12" s="2">
        <f t="shared" si="2"/>
        <v>130</v>
      </c>
      <c r="M12">
        <v>0.74</v>
      </c>
      <c r="N12" s="2">
        <f t="shared" si="3"/>
        <v>0</v>
      </c>
      <c r="O12" s="2"/>
    </row>
    <row r="18" spans="7:8" ht="192" x14ac:dyDescent="0.2">
      <c r="G18" s="1" t="s">
        <v>18</v>
      </c>
      <c r="H18" s="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staffing_normal2020-04-08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Terhune, Kyla</dc:creator>
  <cp:lastModifiedBy>Microsoft Office User</cp:lastModifiedBy>
  <dcterms:created xsi:type="dcterms:W3CDTF">2020-04-08T21:53:22Z</dcterms:created>
  <dcterms:modified xsi:type="dcterms:W3CDTF">2020-04-10T18:29:57Z</dcterms:modified>
</cp:coreProperties>
</file>