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nhoeck/hpc/cuppen/projects/P0002_5FU_Healthy/WGS_clones/analysis/Analysis/Data/telos/"/>
    </mc:Choice>
  </mc:AlternateContent>
  <xr:revisionPtr revIDLastSave="0" documentId="13_ncr:1_{CDD5F5F5-567B-D04E-BBC6-922225F96EC0}" xr6:coauthVersionLast="47" xr6:coauthVersionMax="47" xr10:uidLastSave="{00000000-0000-0000-0000-000000000000}"/>
  <bookViews>
    <workbookView xWindow="31400" yWindow="-5320" windowWidth="37440" windowHeight="26580" activeTab="1" xr2:uid="{FFCF6D72-71EE-2F41-ABE5-1D4978B3265D}"/>
  </bookViews>
  <sheets>
    <sheet name="Sheet1" sheetId="1" r:id="rId1"/>
    <sheet name="invitro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4" l="1"/>
  <c r="Z4" i="4" s="1"/>
  <c r="H4" i="4" s="1"/>
  <c r="X4" i="4"/>
  <c r="W4" i="4"/>
  <c r="V4" i="4"/>
  <c r="G4" i="4"/>
  <c r="Y3" i="4"/>
  <c r="Z3" i="4" s="1"/>
  <c r="X3" i="4"/>
  <c r="W3" i="4"/>
  <c r="V3" i="4"/>
  <c r="G3" i="4"/>
  <c r="Y2" i="4"/>
  <c r="Z2" i="4" s="1"/>
  <c r="X2" i="4"/>
  <c r="W2" i="4"/>
  <c r="V2" i="4"/>
  <c r="G2" i="4"/>
  <c r="C74" i="1"/>
  <c r="C75" i="1"/>
  <c r="C76" i="1"/>
  <c r="C77" i="1"/>
  <c r="C78" i="1"/>
  <c r="C79" i="1"/>
  <c r="C80" i="1"/>
  <c r="C81" i="1"/>
  <c r="R74" i="1"/>
  <c r="S74" i="1"/>
  <c r="T74" i="1"/>
  <c r="U74" i="1"/>
  <c r="V74" i="1" s="1"/>
  <c r="R75" i="1"/>
  <c r="S75" i="1"/>
  <c r="T75" i="1"/>
  <c r="U75" i="1"/>
  <c r="V75" i="1" s="1"/>
  <c r="R76" i="1"/>
  <c r="S76" i="1"/>
  <c r="T76" i="1"/>
  <c r="U76" i="1"/>
  <c r="V76" i="1" s="1"/>
  <c r="R77" i="1"/>
  <c r="S77" i="1"/>
  <c r="T77" i="1"/>
  <c r="U77" i="1"/>
  <c r="V77" i="1" s="1"/>
  <c r="R78" i="1"/>
  <c r="S78" i="1"/>
  <c r="T78" i="1"/>
  <c r="U78" i="1"/>
  <c r="V78" i="1" s="1"/>
  <c r="R79" i="1"/>
  <c r="S79" i="1"/>
  <c r="T79" i="1"/>
  <c r="U79" i="1"/>
  <c r="V79" i="1" s="1"/>
  <c r="R80" i="1"/>
  <c r="S80" i="1"/>
  <c r="T80" i="1"/>
  <c r="U80" i="1"/>
  <c r="V80" i="1" s="1"/>
  <c r="R81" i="1"/>
  <c r="S81" i="1"/>
  <c r="T81" i="1"/>
  <c r="U81" i="1"/>
  <c r="V81" i="1" s="1"/>
  <c r="D81" i="1" s="1"/>
  <c r="R73" i="1"/>
  <c r="D77" i="1" l="1"/>
  <c r="D78" i="1"/>
  <c r="D80" i="1"/>
  <c r="D76" i="1"/>
  <c r="D79" i="1"/>
  <c r="D75" i="1"/>
  <c r="D74" i="1"/>
  <c r="H3" i="4"/>
  <c r="H2" i="4"/>
  <c r="C2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2" i="1"/>
  <c r="V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T73" i="1"/>
  <c r="S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  <c r="D73" i="1" l="1"/>
  <c r="D48" i="1"/>
  <c r="D2" i="1"/>
  <c r="D52" i="1"/>
  <c r="D36" i="1"/>
  <c r="D12" i="1"/>
  <c r="D68" i="1"/>
  <c r="D60" i="1"/>
  <c r="D4" i="1"/>
  <c r="D67" i="1"/>
  <c r="D51" i="1"/>
  <c r="D43" i="1"/>
  <c r="D27" i="1"/>
  <c r="D19" i="1"/>
  <c r="D71" i="1"/>
  <c r="D63" i="1"/>
  <c r="D55" i="1"/>
  <c r="D47" i="1"/>
  <c r="D39" i="1"/>
  <c r="D31" i="1"/>
  <c r="D23" i="1"/>
  <c r="D15" i="1"/>
  <c r="D7" i="1"/>
  <c r="D70" i="1"/>
  <c r="D62" i="1"/>
  <c r="D54" i="1"/>
  <c r="D46" i="1"/>
  <c r="D38" i="1"/>
  <c r="D30" i="1"/>
  <c r="D22" i="1"/>
  <c r="D14" i="1"/>
  <c r="D6" i="1"/>
  <c r="D35" i="1"/>
  <c r="D59" i="1"/>
  <c r="D20" i="1"/>
  <c r="D50" i="1"/>
  <c r="D66" i="1"/>
  <c r="D58" i="1"/>
  <c r="D42" i="1"/>
  <c r="D34" i="1"/>
  <c r="D26" i="1"/>
  <c r="D18" i="1"/>
  <c r="D10" i="1"/>
  <c r="D3" i="1"/>
  <c r="D44" i="1"/>
  <c r="D11" i="1"/>
  <c r="D65" i="1"/>
  <c r="D57" i="1"/>
  <c r="D49" i="1"/>
  <c r="D41" i="1"/>
  <c r="D33" i="1"/>
  <c r="D25" i="1"/>
  <c r="D17" i="1"/>
  <c r="D9" i="1"/>
  <c r="D72" i="1"/>
  <c r="D64" i="1"/>
  <c r="D56" i="1"/>
  <c r="D40" i="1"/>
  <c r="D32" i="1"/>
  <c r="D24" i="1"/>
  <c r="D16" i="1"/>
  <c r="D8" i="1"/>
  <c r="D28" i="1"/>
  <c r="D5" i="1"/>
  <c r="D13" i="1"/>
  <c r="D21" i="1"/>
  <c r="D29" i="1"/>
  <c r="D37" i="1"/>
  <c r="D45" i="1"/>
  <c r="D53" i="1"/>
  <c r="D61" i="1"/>
  <c r="D69" i="1"/>
</calcChain>
</file>

<file path=xl/sharedStrings.xml><?xml version="1.0" encoding="utf-8"?>
<sst xmlns="http://schemas.openxmlformats.org/spreadsheetml/2006/main" count="1204" uniqueCount="279">
  <si>
    <t>donor_name</t>
  </si>
  <si>
    <t>sampleId</t>
  </si>
  <si>
    <t>age</t>
  </si>
  <si>
    <t>tissue</t>
  </si>
  <si>
    <t>tissue_type</t>
  </si>
  <si>
    <t>pretreated</t>
  </si>
  <si>
    <t>treatment</t>
  </si>
  <si>
    <t>treatment_2</t>
  </si>
  <si>
    <t>SampleMean</t>
  </si>
  <si>
    <t>SampleMedian</t>
  </si>
  <si>
    <t>#GCBucket</t>
  </si>
  <si>
    <t>purity</t>
  </si>
  <si>
    <t>ploidy</t>
  </si>
  <si>
    <t>PCT_EXC_DUPE</t>
  </si>
  <si>
    <t>F1_run1</t>
  </si>
  <si>
    <t>F1_run2</t>
  </si>
  <si>
    <t>F1_run3</t>
  </si>
  <si>
    <t>F1_run4</t>
  </si>
  <si>
    <t>F2_run1</t>
  </si>
  <si>
    <t>F2_run2</t>
  </si>
  <si>
    <t>F2_run3</t>
  </si>
  <si>
    <t>F2_run4</t>
  </si>
  <si>
    <t>F4_run1</t>
  </si>
  <si>
    <t>F4_run2</t>
  </si>
  <si>
    <t>F4_run3</t>
  </si>
  <si>
    <t>F4_run4</t>
  </si>
  <si>
    <t>F2a_run1</t>
  </si>
  <si>
    <t>F2a_run2</t>
  </si>
  <si>
    <t>F2a_run3</t>
  </si>
  <si>
    <t>F2a_run4</t>
  </si>
  <si>
    <t>Length_run1</t>
  </si>
  <si>
    <t>Length_run2</t>
  </si>
  <si>
    <t>Length_run3</t>
  </si>
  <si>
    <t>Length_run4</t>
  </si>
  <si>
    <t>PATIENT1</t>
  </si>
  <si>
    <t>5FU-PATIENT1-N-BULK</t>
  </si>
  <si>
    <t>Colon</t>
  </si>
  <si>
    <t>BULK</t>
  </si>
  <si>
    <t>Yes</t>
  </si>
  <si>
    <t>5-FU+platinum</t>
  </si>
  <si>
    <t>5FU-PATIENT1-N-CLONE1</t>
  </si>
  <si>
    <t>Organoid</t>
  </si>
  <si>
    <t>5FU-PATIENT1-N-CLONE2</t>
  </si>
  <si>
    <t>PATIENT2</t>
  </si>
  <si>
    <t>5FU-PATIENT2-N-BULK</t>
  </si>
  <si>
    <t>5-FU+platinum+radiation</t>
  </si>
  <si>
    <t>5FU-PATIENT2-N-CLONE1</t>
  </si>
  <si>
    <t>5FU-PATIENT2-N-CLONE2</t>
  </si>
  <si>
    <t>5FU-PATIENT2-N-CLONE3</t>
  </si>
  <si>
    <t>5FU-PATIENT2-N-CLONE6</t>
  </si>
  <si>
    <t>PATIENT3</t>
  </si>
  <si>
    <t>5FU-PATIENT3-N-CLONE2</t>
  </si>
  <si>
    <t>5-FU+radiation</t>
  </si>
  <si>
    <t>5-FU</t>
  </si>
  <si>
    <t>5FU-PATIENT3-N-CLONE4</t>
  </si>
  <si>
    <t>5FU-PATIENT3-Reference</t>
  </si>
  <si>
    <t>PATIENT4</t>
  </si>
  <si>
    <t>5FU-PATIENT4-N-CLONE1</t>
  </si>
  <si>
    <t>5FU-PATIENT4-N-CLONE2</t>
  </si>
  <si>
    <t>5FU-PATIENT4-Reference</t>
  </si>
  <si>
    <t>PATIENT5</t>
  </si>
  <si>
    <t>5FU-PATIENT5-N-BULK</t>
  </si>
  <si>
    <t>5FU-PATIENT5-N-CLONE2</t>
  </si>
  <si>
    <t>5FU-PATIENT5-N-CLONE3</t>
  </si>
  <si>
    <t>PATIENT6</t>
  </si>
  <si>
    <t>5FU-PATIENT6-LivN-CLONE2</t>
  </si>
  <si>
    <t>Liver</t>
  </si>
  <si>
    <t>5FU-PATIENT6-LivN-CLONE5</t>
  </si>
  <si>
    <t>5FU-PATIENT6-N-BULK</t>
  </si>
  <si>
    <t>PATIENT7</t>
  </si>
  <si>
    <t>5FU-PATIENT7-LivN-CLONE1</t>
  </si>
  <si>
    <t>5FU-PATIENT7-LivN-CLONE4</t>
  </si>
  <si>
    <t>5FU-PATIENT7-N-BULK</t>
  </si>
  <si>
    <t>PATIENT8</t>
  </si>
  <si>
    <t>5FU-PATIENT8-LivN-CLONE13</t>
  </si>
  <si>
    <t>5FU-PATIENT8-LivN-CLONE15</t>
  </si>
  <si>
    <t>5FU-PATIENT8-N-BULK</t>
  </si>
  <si>
    <t>PATIENT9</t>
  </si>
  <si>
    <t>5FU-PATIENT9-LIVN-CLONE2</t>
  </si>
  <si>
    <t>coverage too low (2,3X)</t>
  </si>
  <si>
    <t>NA</t>
  </si>
  <si>
    <t>5FU-PATIENT9-LivN-CLONE3</t>
  </si>
  <si>
    <t>5FU-PATIENT9-N-BULK</t>
  </si>
  <si>
    <t>PATIENT10</t>
  </si>
  <si>
    <t>5FU-PATIENT10-LIVN-CLONE1</t>
  </si>
  <si>
    <t>5FU-PATIENT10-LIVN-CLONE4</t>
  </si>
  <si>
    <t>5FU-PATIENT10-N-BULK</t>
  </si>
  <si>
    <t>PATIENT11</t>
  </si>
  <si>
    <t>5FU-PATIENT11-LIVN-CLONE4</t>
  </si>
  <si>
    <t>5FU-PATIENT11-N-BULK</t>
  </si>
  <si>
    <t>PATIENT12</t>
  </si>
  <si>
    <t>5FU-PATIENT12-COLN-CLONE4</t>
  </si>
  <si>
    <t>5FU-PATIENT12-N-BULK</t>
  </si>
  <si>
    <t>PATIENT13</t>
  </si>
  <si>
    <t>5FU-PATIENT13-COLN-CLONE1</t>
  </si>
  <si>
    <t>5FU-PATIENT13-COLN-CLONE2</t>
  </si>
  <si>
    <t>5FU-PATIENT13-N-BULK</t>
  </si>
  <si>
    <t>PATIENT14</t>
  </si>
  <si>
    <t>5FU-PATIENT14-LIVN-CLONE1</t>
  </si>
  <si>
    <t>5FU-PATIENT14-LIVN-CLONE5</t>
  </si>
  <si>
    <t>coverage too low  (7X)</t>
  </si>
  <si>
    <t>5FU-PATIENT14-N-BULK</t>
  </si>
  <si>
    <t>Healthy1</t>
  </si>
  <si>
    <t>c080216DCLONE2</t>
  </si>
  <si>
    <t>No</t>
  </si>
  <si>
    <t>None</t>
  </si>
  <si>
    <t>c080216DCLONE3</t>
  </si>
  <si>
    <t>c080216DLIVER</t>
  </si>
  <si>
    <t>Healthy2</t>
  </si>
  <si>
    <t>c110116DCLONE2</t>
  </si>
  <si>
    <t>c110116DSPLEEN</t>
  </si>
  <si>
    <t>Healthy3</t>
  </si>
  <si>
    <t>c150216DCLONE2</t>
  </si>
  <si>
    <t>c150216DSPLEEN</t>
  </si>
  <si>
    <t>PD23549</t>
  </si>
  <si>
    <t>EGAF00000827138</t>
  </si>
  <si>
    <t>EGAF00000827139</t>
  </si>
  <si>
    <t>EGAF00000827140</t>
  </si>
  <si>
    <t>EGAF00000827141</t>
  </si>
  <si>
    <t>EGAF00000827248</t>
  </si>
  <si>
    <t>EGAF00000827249</t>
  </si>
  <si>
    <t>PD21928</t>
  </si>
  <si>
    <t>EGAF00000860181</t>
  </si>
  <si>
    <t>EGAF00000860183</t>
  </si>
  <si>
    <t>EGAF00000860184</t>
  </si>
  <si>
    <t>EGAF00000860185</t>
  </si>
  <si>
    <t>EGAF00000860186</t>
  </si>
  <si>
    <t>EGAF00000860187</t>
  </si>
  <si>
    <t>PD26636</t>
  </si>
  <si>
    <t>EGAF00001014149</t>
  </si>
  <si>
    <t>EGAF00001014392</t>
  </si>
  <si>
    <t>EGAF00001014393</t>
  </si>
  <si>
    <t>EGAF00001014394</t>
  </si>
  <si>
    <t>EGAF00001014395</t>
  </si>
  <si>
    <t>STE0116</t>
  </si>
  <si>
    <t>ste01166a</t>
  </si>
  <si>
    <t>ste01167f</t>
  </si>
  <si>
    <t>STE0116BLOOD</t>
  </si>
  <si>
    <t>STE0120</t>
  </si>
  <si>
    <t>ste01205a</t>
  </si>
  <si>
    <t>ste01205f</t>
  </si>
  <si>
    <t>ste0120blood</t>
  </si>
  <si>
    <t>gc50ReadPerKb</t>
  </si>
  <si>
    <t>F1Avg</t>
  </si>
  <si>
    <t>F2Avg</t>
  </si>
  <si>
    <t>F4Avg</t>
  </si>
  <si>
    <t>GCBias</t>
  </si>
  <si>
    <t>GC50Bias</t>
  </si>
  <si>
    <t>GC Adj</t>
  </si>
  <si>
    <t>GCBiasAdj</t>
  </si>
  <si>
    <t>TelCatLength</t>
  </si>
  <si>
    <t>TealLength</t>
  </si>
  <si>
    <t xml:space="preserve">Healthy17CLONE10 </t>
  </si>
  <si>
    <t xml:space="preserve">Healthy17CLONE3 </t>
  </si>
  <si>
    <t xml:space="preserve">Healthy17CLONE4 </t>
  </si>
  <si>
    <t xml:space="preserve">Healthy17REF </t>
  </si>
  <si>
    <t>Healthy17</t>
  </si>
  <si>
    <t xml:space="preserve">C30913DClone10 </t>
  </si>
  <si>
    <t xml:space="preserve">C30913DClone12 </t>
  </si>
  <si>
    <t xml:space="preserve">C30913DClone13 </t>
  </si>
  <si>
    <t xml:space="preserve">C30913DBiopsy </t>
  </si>
  <si>
    <t>Healthy14</t>
  </si>
  <si>
    <t>LiverC150216DHealthyPOA</t>
  </si>
  <si>
    <t>LiverC150216DHealthyPO</t>
  </si>
  <si>
    <t>C211014DBIOPSY</t>
  </si>
  <si>
    <t>C211014D12DR</t>
  </si>
  <si>
    <t>C211014D16CR</t>
  </si>
  <si>
    <t>Healthy15</t>
  </si>
  <si>
    <t>clone3</t>
  </si>
  <si>
    <t>clone10</t>
  </si>
  <si>
    <t>clone4</t>
  </si>
  <si>
    <t>C30913DClone10</t>
  </si>
  <si>
    <t>C30913DClone12</t>
  </si>
  <si>
    <t>C30913DClone13</t>
  </si>
  <si>
    <t>STE007212</t>
  </si>
  <si>
    <t>STE007223</t>
  </si>
  <si>
    <t>STE007231</t>
  </si>
  <si>
    <t>STE007612</t>
  </si>
  <si>
    <t>STE007623</t>
  </si>
  <si>
    <t>STE007632</t>
  </si>
  <si>
    <t>BIOPSY17513D</t>
  </si>
  <si>
    <t>C30913DBiopsy</t>
  </si>
  <si>
    <t>BOXTELBLOOD0072</t>
  </si>
  <si>
    <t>STE0076Blood</t>
  </si>
  <si>
    <t>subclone33</t>
  </si>
  <si>
    <t>subclone105</t>
  </si>
  <si>
    <t>subclone46</t>
  </si>
  <si>
    <t>C30913DSubclone109</t>
  </si>
  <si>
    <t>liversubclone125</t>
  </si>
  <si>
    <t>liversubclone137</t>
  </si>
  <si>
    <t>STE0072SC12A</t>
  </si>
  <si>
    <t>STE0072SC23B</t>
  </si>
  <si>
    <t>STE0072SC31A</t>
  </si>
  <si>
    <t>STE0076SC12C</t>
  </si>
  <si>
    <t>STE0076SC23A</t>
  </si>
  <si>
    <t>STE0076SC32A</t>
  </si>
  <si>
    <t>17513D_C3</t>
  </si>
  <si>
    <t>17513D_SC33</t>
  </si>
  <si>
    <t>17513D_C10</t>
  </si>
  <si>
    <t>17513D_SC105</t>
  </si>
  <si>
    <t>17513D_C4</t>
  </si>
  <si>
    <t>17513D_SC46</t>
  </si>
  <si>
    <t>C30913D_C10</t>
  </si>
  <si>
    <t>C30913D_SC109</t>
  </si>
  <si>
    <t>C30913D_C12</t>
  </si>
  <si>
    <t>C30913D_SC125</t>
  </si>
  <si>
    <t>C30913D_C13</t>
  </si>
  <si>
    <t>C30913D_SC137</t>
  </si>
  <si>
    <t>STE0072_C12</t>
  </si>
  <si>
    <t>STE0072_SC12A</t>
  </si>
  <si>
    <t>STE0072_C23</t>
  </si>
  <si>
    <t>STE0072_SC23B</t>
  </si>
  <si>
    <t>STE0072_C31</t>
  </si>
  <si>
    <t>STE0072_SC31A</t>
  </si>
  <si>
    <t>STE0076_C12</t>
  </si>
  <si>
    <t>STE0076_SC12C</t>
  </si>
  <si>
    <t>STE0076_C23</t>
  </si>
  <si>
    <t>STE0076_SC23A</t>
  </si>
  <si>
    <t>STE0076_C32</t>
  </si>
  <si>
    <t>STE0076_SC32A</t>
  </si>
  <si>
    <t>17513DBiopsy</t>
  </si>
  <si>
    <t>STE0072Blood</t>
  </si>
  <si>
    <t>invitro</t>
  </si>
  <si>
    <t>sampleId_bam</t>
  </si>
  <si>
    <t>Donor</t>
  </si>
  <si>
    <t>Liver_1</t>
  </si>
  <si>
    <t>Time_wgs</t>
  </si>
  <si>
    <t>Donor_sample</t>
  </si>
  <si>
    <t>Liver_1_3</t>
  </si>
  <si>
    <t>Liver_1_10</t>
  </si>
  <si>
    <t>Liver_1_4</t>
  </si>
  <si>
    <t>Liver_2</t>
  </si>
  <si>
    <t>Liver_2_10</t>
  </si>
  <si>
    <t>Liver_2_12</t>
  </si>
  <si>
    <t>Liver_2_13</t>
  </si>
  <si>
    <t>Colon_1</t>
  </si>
  <si>
    <t>Colon_2</t>
  </si>
  <si>
    <t>Colon_1_12</t>
  </si>
  <si>
    <t>Colon_1_23</t>
  </si>
  <si>
    <t>Colon_1_31</t>
  </si>
  <si>
    <t>Colon_2_12</t>
  </si>
  <si>
    <t>Colon_2_23</t>
  </si>
  <si>
    <t>Colon_2_32</t>
  </si>
  <si>
    <t>C120215D2C</t>
  </si>
  <si>
    <t>c180516DCLONE6</t>
  </si>
  <si>
    <t>EWSEVBULK</t>
  </si>
  <si>
    <t>EWSEVCA1</t>
  </si>
  <si>
    <t>EWSEVCA3</t>
  </si>
  <si>
    <t>EWSEVCB3</t>
  </si>
  <si>
    <t>EWSEVCLONEHA1</t>
  </si>
  <si>
    <t>EWSEVCLONEHA1SUBCLONE3</t>
  </si>
  <si>
    <t>EWSEVSCA1</t>
  </si>
  <si>
    <t>EWSEVSCA3</t>
  </si>
  <si>
    <t>EWSEVSCB3</t>
  </si>
  <si>
    <t>H9BULK</t>
  </si>
  <si>
    <t>H9CLONEH2</t>
  </si>
  <si>
    <t>H9CLONEN2</t>
  </si>
  <si>
    <t>H9CLONEH2SUBCLONE2</t>
  </si>
  <si>
    <t>H9CLONEN2SUBCLONE3</t>
  </si>
  <si>
    <t>MASEVREFERENCE</t>
  </si>
  <si>
    <t>MASEVCLONEH2</t>
  </si>
  <si>
    <t>MASEVCLONEN4</t>
  </si>
  <si>
    <t>MASEVCLONEH2SUBCLONE2</t>
  </si>
  <si>
    <t>MASEVCLONEN4SUBCLONE1</t>
  </si>
  <si>
    <t>Healthy16</t>
  </si>
  <si>
    <t>Healthy4</t>
  </si>
  <si>
    <t>iPS_cells_1</t>
  </si>
  <si>
    <t>Normoxia</t>
  </si>
  <si>
    <t>iPS_cells_1_1</t>
  </si>
  <si>
    <t>iPS_cells_1_2</t>
  </si>
  <si>
    <t>iPS_cells_1_3</t>
  </si>
  <si>
    <t>iPS_cells_1_4</t>
  </si>
  <si>
    <t>Hypoxia</t>
  </si>
  <si>
    <t>H9_ES_cells_1</t>
  </si>
  <si>
    <t>H9_ES_cells_1_H</t>
  </si>
  <si>
    <t>H9_ES_cells_1_N</t>
  </si>
  <si>
    <t>iPS_cells_2</t>
  </si>
  <si>
    <t>iPS_cells_2_2</t>
  </si>
  <si>
    <t>iPS_cells_2_1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</si>
</sst>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7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1" applyFont="1"/>
    <xf numFmtId="165" fontId="0" fillId="0" borderId="0" xfId="1" applyNumberFormat="1" applyFont="1"/>
    <xf numFmtId="0" fontId="3" fillId="0" borderId="0" xfId="0" applyFont="1"/>
    <xf numFmtId="0" fontId="2" fillId="7" borderId="0" xfId="2"/>
    <xf numFmtId="165" fontId="2" fillId="7" borderId="0" xfId="2" applyNumberFormat="1"/>
    <xf numFmtId="3" fontId="0" fillId="0" borderId="0" xfId="0" applyNumberFormat="1"/>
    <xf numFmtId="0" fontId="5" fillId="0" borderId="0" xfId="0" applyFon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TealLength  vs TelCat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TealLength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Sheet1!$C$2:$C$73</c:f>
              <c:numCache>
                <c:formatCode>General</c:formatCode>
                <c:ptCount val="72"/>
                <c:pt idx="0">
                  <c:v>4048.1000000000004</c:v>
                </c:pt>
                <c:pt idx="1">
                  <c:v>7596.7749999999996</c:v>
                </c:pt>
                <c:pt idx="2">
                  <c:v>13718.425000000001</c:v>
                </c:pt>
                <c:pt idx="3">
                  <c:v>9454.5499999999993</c:v>
                </c:pt>
                <c:pt idx="4">
                  <c:v>13139.5</c:v>
                </c:pt>
                <c:pt idx="5">
                  <c:v>0</c:v>
                </c:pt>
                <c:pt idx="6">
                  <c:v>8757.6999999999989</c:v>
                </c:pt>
                <c:pt idx="7">
                  <c:v>0</c:v>
                </c:pt>
                <c:pt idx="8">
                  <c:v>2703.9500000000003</c:v>
                </c:pt>
                <c:pt idx="9">
                  <c:v>2411.0749999999998</c:v>
                </c:pt>
                <c:pt idx="10">
                  <c:v>3280.2749999999996</c:v>
                </c:pt>
                <c:pt idx="11">
                  <c:v>3950.875</c:v>
                </c:pt>
                <c:pt idx="12">
                  <c:v>3214.1750000000002</c:v>
                </c:pt>
                <c:pt idx="13">
                  <c:v>3176.1499999999996</c:v>
                </c:pt>
                <c:pt idx="14">
                  <c:v>2384.4500000000003</c:v>
                </c:pt>
                <c:pt idx="15">
                  <c:v>1790.575</c:v>
                </c:pt>
                <c:pt idx="16">
                  <c:v>1923.4</c:v>
                </c:pt>
                <c:pt idx="17">
                  <c:v>2116.6750000000002</c:v>
                </c:pt>
                <c:pt idx="18">
                  <c:v>2480.0500000000002</c:v>
                </c:pt>
                <c:pt idx="19">
                  <c:v>2116.35</c:v>
                </c:pt>
                <c:pt idx="20">
                  <c:v>2189.875</c:v>
                </c:pt>
                <c:pt idx="21">
                  <c:v>2056.0250000000001</c:v>
                </c:pt>
                <c:pt idx="22">
                  <c:v>2060.8249999999998</c:v>
                </c:pt>
                <c:pt idx="23">
                  <c:v>2451.9</c:v>
                </c:pt>
                <c:pt idx="24">
                  <c:v>2187.4499999999998</c:v>
                </c:pt>
                <c:pt idx="25">
                  <c:v>2041.8000000000002</c:v>
                </c:pt>
                <c:pt idx="26">
                  <c:v>7354.2249999999995</c:v>
                </c:pt>
                <c:pt idx="27">
                  <c:v>2573.5250000000001</c:v>
                </c:pt>
                <c:pt idx="28">
                  <c:v>2644.5250000000001</c:v>
                </c:pt>
                <c:pt idx="29">
                  <c:v>2951.2</c:v>
                </c:pt>
                <c:pt idx="30">
                  <c:v>2747.7</c:v>
                </c:pt>
                <c:pt idx="31">
                  <c:v>2742.875</c:v>
                </c:pt>
                <c:pt idx="32">
                  <c:v>3460.8</c:v>
                </c:pt>
                <c:pt idx="33">
                  <c:v>2209.6999999999998</c:v>
                </c:pt>
                <c:pt idx="34">
                  <c:v>3538.75</c:v>
                </c:pt>
                <c:pt idx="35">
                  <c:v>16441.3</c:v>
                </c:pt>
                <c:pt idx="36">
                  <c:v>2567.9749999999999</c:v>
                </c:pt>
                <c:pt idx="37">
                  <c:v>2655.9</c:v>
                </c:pt>
                <c:pt idx="38">
                  <c:v>2234.375</c:v>
                </c:pt>
                <c:pt idx="39">
                  <c:v>2442.9250000000002</c:v>
                </c:pt>
                <c:pt idx="40">
                  <c:v>3060.8249999999998</c:v>
                </c:pt>
                <c:pt idx="41">
                  <c:v>2510.375</c:v>
                </c:pt>
                <c:pt idx="42">
                  <c:v>2800.6</c:v>
                </c:pt>
                <c:pt idx="43">
                  <c:v>4007</c:v>
                </c:pt>
                <c:pt idx="44">
                  <c:v>2531.625</c:v>
                </c:pt>
                <c:pt idx="45">
                  <c:v>3262.75</c:v>
                </c:pt>
                <c:pt idx="46">
                  <c:v>3184.5749999999998</c:v>
                </c:pt>
                <c:pt idx="47">
                  <c:v>5637.8249999999998</c:v>
                </c:pt>
                <c:pt idx="48">
                  <c:v>4250.875</c:v>
                </c:pt>
                <c:pt idx="49">
                  <c:v>2585.5500000000002</c:v>
                </c:pt>
                <c:pt idx="50">
                  <c:v>2821.875</c:v>
                </c:pt>
                <c:pt idx="51">
                  <c:v>2937.6499999999996</c:v>
                </c:pt>
                <c:pt idx="52">
                  <c:v>2294.7250000000004</c:v>
                </c:pt>
                <c:pt idx="53">
                  <c:v>3117.625</c:v>
                </c:pt>
                <c:pt idx="54">
                  <c:v>2195.875</c:v>
                </c:pt>
                <c:pt idx="55">
                  <c:v>2679.9250000000002</c:v>
                </c:pt>
                <c:pt idx="56">
                  <c:v>2406.4499999999998</c:v>
                </c:pt>
                <c:pt idx="57">
                  <c:v>2131.15</c:v>
                </c:pt>
                <c:pt idx="58">
                  <c:v>1796.625</c:v>
                </c:pt>
                <c:pt idx="59">
                  <c:v>1793.75</c:v>
                </c:pt>
                <c:pt idx="60">
                  <c:v>2065.5500000000002</c:v>
                </c:pt>
                <c:pt idx="61">
                  <c:v>6947.625</c:v>
                </c:pt>
                <c:pt idx="62">
                  <c:v>6829.55</c:v>
                </c:pt>
                <c:pt idx="63">
                  <c:v>10072.549999999999</c:v>
                </c:pt>
                <c:pt idx="64">
                  <c:v>5029.25</c:v>
                </c:pt>
                <c:pt idx="65">
                  <c:v>4943.5750000000007</c:v>
                </c:pt>
                <c:pt idx="66">
                  <c:v>4366.6499999999996</c:v>
                </c:pt>
                <c:pt idx="67">
                  <c:v>4592.2</c:v>
                </c:pt>
                <c:pt idx="68">
                  <c:v>5938.0249999999996</c:v>
                </c:pt>
                <c:pt idx="69">
                  <c:v>4350.8999999999996</c:v>
                </c:pt>
                <c:pt idx="70">
                  <c:v>4110.125</c:v>
                </c:pt>
                <c:pt idx="71">
                  <c:v>4059.4250000000002</c:v>
                </c:pt>
              </c:numCache>
            </c:numRef>
          </c:xVal>
          <c:yVal>
            <c:numRef>
              <c:f>Sheet1!$D$2:$D$73</c:f>
              <c:numCache>
                <c:formatCode>_(* #,##0.0_);_(* \(#,##0.0\);_(* "-"??_);_(@_)</c:formatCode>
                <c:ptCount val="72"/>
                <c:pt idx="0">
                  <c:v>4100.4286793277715</c:v>
                </c:pt>
                <c:pt idx="1">
                  <c:v>3019.1482160563282</c:v>
                </c:pt>
                <c:pt idx="2">
                  <c:v>2715.5857387486126</c:v>
                </c:pt>
                <c:pt idx="3">
                  <c:v>4546.92157145699</c:v>
                </c:pt>
                <c:pt idx="4">
                  <c:v>3439.550772727272</c:v>
                </c:pt>
                <c:pt idx="5">
                  <c:v>844.90114900160768</c:v>
                </c:pt>
                <c:pt idx="6">
                  <c:v>4596.2123071095457</c:v>
                </c:pt>
                <c:pt idx="7">
                  <c:v>2539.3297001851329</c:v>
                </c:pt>
                <c:pt idx="8">
                  <c:v>3203.0605698757763</c:v>
                </c:pt>
                <c:pt idx="9">
                  <c:v>1503.4853860869566</c:v>
                </c:pt>
                <c:pt idx="10">
                  <c:v>4448.7495850840342</c:v>
                </c:pt>
                <c:pt idx="11">
                  <c:v>3107.9338259985861</c:v>
                </c:pt>
                <c:pt idx="12">
                  <c:v>1971.4937073069927</c:v>
                </c:pt>
                <c:pt idx="13">
                  <c:v>5455.6338621046252</c:v>
                </c:pt>
                <c:pt idx="14">
                  <c:v>4471.8850584177608</c:v>
                </c:pt>
                <c:pt idx="15">
                  <c:v>1039.2144711226479</c:v>
                </c:pt>
                <c:pt idx="16">
                  <c:v>1153.281445934834</c:v>
                </c:pt>
                <c:pt idx="17">
                  <c:v>3620.4419861123556</c:v>
                </c:pt>
                <c:pt idx="18">
                  <c:v>3707.8821921982935</c:v>
                </c:pt>
                <c:pt idx="19">
                  <c:v>4231.0393045796127</c:v>
                </c:pt>
                <c:pt idx="20">
                  <c:v>3603.5204397942753</c:v>
                </c:pt>
                <c:pt idx="21">
                  <c:v>3491.2987914690698</c:v>
                </c:pt>
                <c:pt idx="22">
                  <c:v>3092.0161121615915</c:v>
                </c:pt>
                <c:pt idx="23">
                  <c:v>2609.5213005392743</c:v>
                </c:pt>
                <c:pt idx="24">
                  <c:v>3370.6811317677757</c:v>
                </c:pt>
                <c:pt idx="25">
                  <c:v>3273.0431052634744</c:v>
                </c:pt>
                <c:pt idx="26">
                  <c:v>2353.0868731472337</c:v>
                </c:pt>
                <c:pt idx="27">
                  <c:v>3109.2293739130432</c:v>
                </c:pt>
                <c:pt idx="28">
                  <c:v>3081.2292192903165</c:v>
                </c:pt>
                <c:pt idx="29">
                  <c:v>3216.5422563168672</c:v>
                </c:pt>
                <c:pt idx="30">
                  <c:v>3221.5887772865508</c:v>
                </c:pt>
                <c:pt idx="31">
                  <c:v>3861.152842724046</c:v>
                </c:pt>
                <c:pt idx="32">
                  <c:v>2434.7336371147403</c:v>
                </c:pt>
                <c:pt idx="33">
                  <c:v>3372.0139609386874</c:v>
                </c:pt>
                <c:pt idx="34">
                  <c:v>1488.9758337091828</c:v>
                </c:pt>
                <c:pt idx="35">
                  <c:v>640.53738062296839</c:v>
                </c:pt>
                <c:pt idx="36">
                  <c:v>1739.0295294430748</c:v>
                </c:pt>
                <c:pt idx="37">
                  <c:v>2035.528699022346</c:v>
                </c:pt>
                <c:pt idx="38">
                  <c:v>4882.6231178073149</c:v>
                </c:pt>
                <c:pt idx="39">
                  <c:v>2548.2735257936074</c:v>
                </c:pt>
                <c:pt idx="40">
                  <c:v>2140.4224034403728</c:v>
                </c:pt>
                <c:pt idx="41">
                  <c:v>3536.6506012813561</c:v>
                </c:pt>
                <c:pt idx="42">
                  <c:v>4832.8670068795564</c:v>
                </c:pt>
                <c:pt idx="43">
                  <c:v>2216.5585074333262</c:v>
                </c:pt>
                <c:pt idx="44">
                  <c:v>1219.6981021820493</c:v>
                </c:pt>
                <c:pt idx="45">
                  <c:v>1234.4654434283098</c:v>
                </c:pt>
                <c:pt idx="46">
                  <c:v>1551.7349651644456</c:v>
                </c:pt>
                <c:pt idx="47">
                  <c:v>4552.9480548767488</c:v>
                </c:pt>
                <c:pt idx="48">
                  <c:v>4878.188327402816</c:v>
                </c:pt>
                <c:pt idx="49">
                  <c:v>2516.0582080200502</c:v>
                </c:pt>
                <c:pt idx="50">
                  <c:v>2705.2404255319152</c:v>
                </c:pt>
                <c:pt idx="51">
                  <c:v>3613.6663583988397</c:v>
                </c:pt>
                <c:pt idx="52">
                  <c:v>2426.5467452307012</c:v>
                </c:pt>
                <c:pt idx="53">
                  <c:v>2905.624734182546</c:v>
                </c:pt>
                <c:pt idx="54">
                  <c:v>2001.1882672768397</c:v>
                </c:pt>
                <c:pt idx="55">
                  <c:v>2193.4886275521126</c:v>
                </c:pt>
                <c:pt idx="56">
                  <c:v>1945.7874410833342</c:v>
                </c:pt>
                <c:pt idx="57">
                  <c:v>1749.4014894667546</c:v>
                </c:pt>
                <c:pt idx="58">
                  <c:v>1432.4956577948903</c:v>
                </c:pt>
                <c:pt idx="59">
                  <c:v>1345.3963597897355</c:v>
                </c:pt>
                <c:pt idx="60">
                  <c:v>1497.4655670487375</c:v>
                </c:pt>
                <c:pt idx="61">
                  <c:v>3765.7660661710493</c:v>
                </c:pt>
                <c:pt idx="62">
                  <c:v>3251.7833849635417</c:v>
                </c:pt>
                <c:pt idx="63">
                  <c:v>2372.4567384395555</c:v>
                </c:pt>
                <c:pt idx="64">
                  <c:v>2930.9865190655314</c:v>
                </c:pt>
                <c:pt idx="65">
                  <c:v>2104.2357585131258</c:v>
                </c:pt>
                <c:pt idx="66">
                  <c:v>4316.2184159922199</c:v>
                </c:pt>
                <c:pt idx="67">
                  <c:v>4015.9111895578339</c:v>
                </c:pt>
                <c:pt idx="68">
                  <c:v>4758.016013807086</c:v>
                </c:pt>
                <c:pt idx="69">
                  <c:v>3867.6465086994476</c:v>
                </c:pt>
                <c:pt idx="70">
                  <c:v>2938.5461684782604</c:v>
                </c:pt>
                <c:pt idx="71">
                  <c:v>4030.9338179272713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0-B14B-A106-7C07931E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12128"/>
        <c:axId val="2113729280"/>
      </c:scatterChart>
      <c:valAx>
        <c:axId val="21137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13729280"/>
        <c:crosses val="autoZero"/>
        <c:crossBetween val="midCat"/>
      </c:valAx>
      <c:valAx>
        <c:axId val="21137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137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301707</xdr:colOff>
      <xdr:row>5</xdr:row>
      <xdr:rowOff>95658</xdr:rowOff>
    </xdr:from>
    <xdr:to>
      <xdr:col>10</xdr:col>
      <xdr:colOff>514024</xdr:colOff>
      <xdr:row>19</xdr:row>
      <xdr:rowOff>1873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56E1A6-67A0-D643-9491-882B94A6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0459-8849-554D-8187-BF811C8B94E4}">
  <dimension ref="A1:AP88"/>
  <sheetViews>
    <sheetView topLeftCell="A29" zoomScale="78" zoomScaleNormal="78" workbookViewId="0">
      <selection activeCell="L132" sqref="L132"/>
    </sheetView>
  </sheetViews>
  <sheetFormatPr baseColWidth="10" defaultRowHeight="16" x14ac:dyDescent="0.2"/>
  <cols>
    <col min="1" max="1" width="17.6640625" bestFit="1" customWidth="1"/>
    <col min="2" max="2" width="27" bestFit="1" customWidth="1"/>
    <col min="3" max="3" width="13.6640625" customWidth="1"/>
    <col min="4" max="4" width="13.6640625" style="7" customWidth="1"/>
    <col min="9" max="9" width="22.1640625" bestFit="1" customWidth="1"/>
    <col min="10" max="10" width="13.5" bestFit="1" customWidth="1"/>
    <col min="11" max="11" width="12" bestFit="1" customWidth="1"/>
    <col min="12" max="12" width="13.5" bestFit="1" customWidth="1"/>
    <col min="13" max="13" width="10" bestFit="1" customWidth="1"/>
    <col min="15" max="15" width="20.6640625" bestFit="1" customWidth="1"/>
    <col min="17" max="17" width="13.6640625" bestFit="1" customWidth="1"/>
    <col min="18" max="22" width="13.6640625" customWidth="1"/>
  </cols>
  <sheetData>
    <row r="1" spans="1:42" x14ac:dyDescent="0.2">
      <c r="A1" t="s">
        <v>0</v>
      </c>
      <c r="B1" t="s">
        <v>1</v>
      </c>
      <c r="C1" s="9" t="s">
        <v>150</v>
      </c>
      <c r="D1" s="10" t="s">
        <v>151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142</v>
      </c>
      <c r="O1" t="s">
        <v>11</v>
      </c>
      <c r="P1" t="s">
        <v>12</v>
      </c>
      <c r="Q1" t="s">
        <v>13</v>
      </c>
      <c r="R1" s="9" t="s">
        <v>143</v>
      </c>
      <c r="S1" s="9" t="s">
        <v>144</v>
      </c>
      <c r="T1" s="9" t="s">
        <v>145</v>
      </c>
      <c r="U1" s="9" t="s">
        <v>146</v>
      </c>
      <c r="V1" s="9" t="s">
        <v>149</v>
      </c>
      <c r="W1" s="1" t="s">
        <v>14</v>
      </c>
      <c r="X1" s="1" t="s">
        <v>15</v>
      </c>
      <c r="Y1" s="1" t="s">
        <v>16</v>
      </c>
      <c r="Z1" s="1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5" t="s">
        <v>30</v>
      </c>
      <c r="AN1" s="5" t="s">
        <v>31</v>
      </c>
      <c r="AO1" s="5" t="s">
        <v>32</v>
      </c>
      <c r="AP1" s="5" t="s">
        <v>33</v>
      </c>
    </row>
    <row r="2" spans="1:42" x14ac:dyDescent="0.2">
      <c r="A2" t="s">
        <v>34</v>
      </c>
      <c r="B2" t="s">
        <v>35</v>
      </c>
      <c r="C2">
        <f>AVERAGE(AM2:AP2)</f>
        <v>4048.1000000000004</v>
      </c>
      <c r="D2" s="7">
        <f>(R2*2+S2-T2)/(K2*V2)*(1-Q2)*1000/46</f>
        <v>4100.4286793277715</v>
      </c>
      <c r="E2">
        <v>71</v>
      </c>
      <c r="F2" t="s">
        <v>36</v>
      </c>
      <c r="G2" t="s">
        <v>37</v>
      </c>
      <c r="H2" t="s">
        <v>38</v>
      </c>
      <c r="I2" t="s">
        <v>39</v>
      </c>
      <c r="J2" t="s">
        <v>39</v>
      </c>
      <c r="K2">
        <v>271</v>
      </c>
      <c r="L2">
        <v>267</v>
      </c>
      <c r="M2">
        <v>50</v>
      </c>
      <c r="N2">
        <v>283</v>
      </c>
      <c r="O2">
        <v>1</v>
      </c>
      <c r="P2">
        <v>2.0089000000000001</v>
      </c>
      <c r="Q2">
        <v>8.0541000000000001E-2</v>
      </c>
      <c r="R2">
        <f>AVERAGE(W2:Z2)</f>
        <v>26746.75</v>
      </c>
      <c r="S2">
        <f>AVERAGE(AA2:AD2)</f>
        <v>5380.5</v>
      </c>
      <c r="T2">
        <f>AVERAGE(AE2:AH2)</f>
        <v>3280.5</v>
      </c>
      <c r="U2" s="6">
        <f>N2/K2</f>
        <v>1.0442804428044281</v>
      </c>
      <c r="V2" s="6">
        <f>INDEX(Sheet2!B:B,MATCH(MIN(1.1,MAX(ROUND(U2*20,0)/20,0.6)),Sheet2!A:A,0))</f>
        <v>1</v>
      </c>
      <c r="W2" s="1">
        <v>26841</v>
      </c>
      <c r="X2" s="1">
        <v>26047</v>
      </c>
      <c r="Y2" s="1">
        <v>26635</v>
      </c>
      <c r="Z2" s="1">
        <v>27464</v>
      </c>
      <c r="AA2" s="2">
        <v>5249</v>
      </c>
      <c r="AB2" s="2">
        <v>5361</v>
      </c>
      <c r="AC2" s="2">
        <v>5407</v>
      </c>
      <c r="AD2" s="2">
        <v>5505</v>
      </c>
      <c r="AE2" s="3">
        <v>3359</v>
      </c>
      <c r="AF2" s="3">
        <v>3558</v>
      </c>
      <c r="AG2" s="3">
        <v>3312</v>
      </c>
      <c r="AH2" s="3">
        <v>2893</v>
      </c>
      <c r="AI2" s="4">
        <v>1890</v>
      </c>
      <c r="AJ2" s="4">
        <v>1803</v>
      </c>
      <c r="AK2" s="4">
        <v>2095</v>
      </c>
      <c r="AL2" s="4">
        <v>2612</v>
      </c>
      <c r="AM2" s="5">
        <v>4384.8</v>
      </c>
      <c r="AN2" s="5">
        <v>4441.8</v>
      </c>
      <c r="AO2" s="5">
        <v>4006</v>
      </c>
      <c r="AP2" s="5">
        <v>3359.8</v>
      </c>
    </row>
    <row r="3" spans="1:42" x14ac:dyDescent="0.2">
      <c r="A3" t="s">
        <v>34</v>
      </c>
      <c r="B3" t="s">
        <v>40</v>
      </c>
      <c r="C3">
        <f t="shared" ref="C3:C33" si="0">AVERAGE(AM3:AP3)</f>
        <v>7596.7749999999996</v>
      </c>
      <c r="D3" s="7">
        <f t="shared" ref="D3:D33" si="1">(R3*2+S3-T3)/(K3*V3)*(1-Q3)*1000/46</f>
        <v>3019.1482160563282</v>
      </c>
      <c r="E3">
        <v>71</v>
      </c>
      <c r="F3" t="s">
        <v>36</v>
      </c>
      <c r="G3" t="s">
        <v>41</v>
      </c>
      <c r="H3" t="s">
        <v>38</v>
      </c>
      <c r="I3" t="s">
        <v>39</v>
      </c>
      <c r="J3" t="s">
        <v>39</v>
      </c>
      <c r="K3">
        <v>332</v>
      </c>
      <c r="L3">
        <v>327</v>
      </c>
      <c r="M3">
        <v>50</v>
      </c>
      <c r="N3">
        <v>336</v>
      </c>
      <c r="O3">
        <v>1</v>
      </c>
      <c r="P3">
        <v>2.0089000000000001</v>
      </c>
      <c r="Q3">
        <v>0.11987100000000001</v>
      </c>
      <c r="R3">
        <f t="shared" ref="R3:R66" si="2">AVERAGE(W3:Z3)</f>
        <v>25149.25</v>
      </c>
      <c r="S3">
        <f t="shared" ref="S3:S66" si="3">AVERAGE(AA3:AD3)</f>
        <v>5162.5</v>
      </c>
      <c r="T3">
        <f t="shared" ref="T3:T66" si="4">AVERAGE(AE3:AH3)</f>
        <v>4120.5</v>
      </c>
      <c r="U3" s="6">
        <f t="shared" ref="U3:U66" si="5">N3/K3</f>
        <v>1.0120481927710843</v>
      </c>
      <c r="V3" s="6">
        <f>INDEX(Sheet2!B:B,MATCH(MIN(1.1,MAX(ROUND(U3*20,0)/20,0.6)),Sheet2!A:A,0))</f>
        <v>0.98</v>
      </c>
      <c r="W3" s="1">
        <v>25191</v>
      </c>
      <c r="X3" s="1">
        <v>24873</v>
      </c>
      <c r="Y3" s="1">
        <v>25528</v>
      </c>
      <c r="Z3" s="1">
        <v>25005</v>
      </c>
      <c r="AA3" s="2">
        <v>5087</v>
      </c>
      <c r="AB3" s="2">
        <v>5224</v>
      </c>
      <c r="AC3" s="2">
        <v>5162</v>
      </c>
      <c r="AD3" s="2">
        <v>5177</v>
      </c>
      <c r="AE3" s="3">
        <v>4146</v>
      </c>
      <c r="AF3" s="3">
        <v>4185</v>
      </c>
      <c r="AG3" s="3">
        <v>4035</v>
      </c>
      <c r="AH3" s="3">
        <v>4116</v>
      </c>
      <c r="AI3" s="4">
        <v>941</v>
      </c>
      <c r="AJ3" s="4">
        <v>1039</v>
      </c>
      <c r="AK3" s="4">
        <v>1127</v>
      </c>
      <c r="AL3" s="4">
        <v>1061</v>
      </c>
      <c r="AM3" s="5">
        <v>8291</v>
      </c>
      <c r="AN3" s="5">
        <v>7617</v>
      </c>
      <c r="AO3" s="5">
        <v>7118.7</v>
      </c>
      <c r="AP3" s="5">
        <v>7360.4</v>
      </c>
    </row>
    <row r="4" spans="1:42" x14ac:dyDescent="0.2">
      <c r="A4" t="s">
        <v>34</v>
      </c>
      <c r="B4" t="s">
        <v>42</v>
      </c>
      <c r="C4">
        <f t="shared" si="0"/>
        <v>13718.425000000001</v>
      </c>
      <c r="D4" s="7">
        <f t="shared" si="1"/>
        <v>2715.5857387486126</v>
      </c>
      <c r="E4">
        <v>71</v>
      </c>
      <c r="F4" t="s">
        <v>36</v>
      </c>
      <c r="G4" t="s">
        <v>41</v>
      </c>
      <c r="H4" t="s">
        <v>38</v>
      </c>
      <c r="I4" t="s">
        <v>39</v>
      </c>
      <c r="J4" t="s">
        <v>39</v>
      </c>
      <c r="K4">
        <v>287</v>
      </c>
      <c r="L4">
        <v>284</v>
      </c>
      <c r="M4">
        <v>50</v>
      </c>
      <c r="N4">
        <v>291</v>
      </c>
      <c r="O4">
        <v>1</v>
      </c>
      <c r="P4">
        <v>1.9984999999999999</v>
      </c>
      <c r="Q4">
        <v>0.11309900000000001</v>
      </c>
      <c r="R4">
        <f t="shared" si="2"/>
        <v>19569.25</v>
      </c>
      <c r="S4">
        <f t="shared" si="3"/>
        <v>6355.25</v>
      </c>
      <c r="T4">
        <f t="shared" si="4"/>
        <v>5879.25</v>
      </c>
      <c r="U4" s="6">
        <f t="shared" si="5"/>
        <v>1.0139372822299653</v>
      </c>
      <c r="V4" s="6">
        <f>INDEX(Sheet2!B:B,MATCH(MIN(1.1,MAX(ROUND(U4*20,0)/20,0.6)),Sheet2!A:A,0))</f>
        <v>0.98</v>
      </c>
      <c r="W4" s="1">
        <v>19658</v>
      </c>
      <c r="X4" s="1">
        <v>17214</v>
      </c>
      <c r="Y4" s="1">
        <v>20551</v>
      </c>
      <c r="Z4" s="1">
        <v>20854</v>
      </c>
      <c r="AA4" s="2">
        <v>6614</v>
      </c>
      <c r="AB4" s="2">
        <v>6162</v>
      </c>
      <c r="AC4" s="2">
        <v>6273</v>
      </c>
      <c r="AD4" s="2">
        <v>6372</v>
      </c>
      <c r="AE4" s="3">
        <v>5899</v>
      </c>
      <c r="AF4" s="3">
        <v>5726</v>
      </c>
      <c r="AG4" s="3">
        <v>5975</v>
      </c>
      <c r="AH4" s="3">
        <v>5917</v>
      </c>
      <c r="AI4" s="4">
        <v>715</v>
      </c>
      <c r="AJ4" s="4">
        <v>436</v>
      </c>
      <c r="AK4" s="4">
        <v>298</v>
      </c>
      <c r="AL4" s="4">
        <v>455</v>
      </c>
      <c r="AM4" s="5">
        <v>8260.2999999999993</v>
      </c>
      <c r="AN4" s="5">
        <v>11818</v>
      </c>
      <c r="AO4" s="5">
        <v>20995.5</v>
      </c>
      <c r="AP4" s="5">
        <v>13799.9</v>
      </c>
    </row>
    <row r="5" spans="1:42" x14ac:dyDescent="0.2">
      <c r="A5" t="s">
        <v>43</v>
      </c>
      <c r="B5" t="s">
        <v>44</v>
      </c>
      <c r="C5">
        <f t="shared" si="0"/>
        <v>9454.5499999999993</v>
      </c>
      <c r="D5" s="7">
        <f t="shared" si="1"/>
        <v>4546.92157145699</v>
      </c>
      <c r="E5">
        <v>24</v>
      </c>
      <c r="F5" t="s">
        <v>36</v>
      </c>
      <c r="G5" t="s">
        <v>37</v>
      </c>
      <c r="H5" t="s">
        <v>38</v>
      </c>
      <c r="I5" t="s">
        <v>45</v>
      </c>
      <c r="J5" t="s">
        <v>39</v>
      </c>
      <c r="K5">
        <v>281</v>
      </c>
      <c r="L5">
        <v>277</v>
      </c>
      <c r="M5">
        <v>50</v>
      </c>
      <c r="N5">
        <v>287</v>
      </c>
      <c r="O5">
        <v>0.98</v>
      </c>
      <c r="P5">
        <v>1.9891000000000001</v>
      </c>
      <c r="Q5">
        <v>9.4769000000000006E-2</v>
      </c>
      <c r="R5">
        <f t="shared" si="2"/>
        <v>31314.5</v>
      </c>
      <c r="S5">
        <f t="shared" si="3"/>
        <v>5268.75</v>
      </c>
      <c r="T5">
        <f t="shared" si="4"/>
        <v>4269.75</v>
      </c>
      <c r="U5" s="6">
        <f t="shared" si="5"/>
        <v>1.0213523131672597</v>
      </c>
      <c r="V5" s="6">
        <f>INDEX(Sheet2!B:B,MATCH(MIN(1.1,MAX(ROUND(U5*20,0)/20,0.6)),Sheet2!A:A,0))</f>
        <v>0.98</v>
      </c>
      <c r="W5" s="1">
        <v>32622</v>
      </c>
      <c r="X5" s="1">
        <v>31949</v>
      </c>
      <c r="Y5" s="1">
        <v>29670</v>
      </c>
      <c r="Z5" s="1">
        <v>31017</v>
      </c>
      <c r="AA5" s="2">
        <v>5256</v>
      </c>
      <c r="AB5" s="2">
        <v>5291</v>
      </c>
      <c r="AC5" s="2">
        <v>5307</v>
      </c>
      <c r="AD5" s="2">
        <v>5221</v>
      </c>
      <c r="AE5" s="3">
        <v>3932</v>
      </c>
      <c r="AF5" s="3">
        <v>4095</v>
      </c>
      <c r="AG5" s="3">
        <v>4675</v>
      </c>
      <c r="AH5" s="3">
        <v>4377</v>
      </c>
      <c r="AI5" s="4">
        <v>1324</v>
      </c>
      <c r="AJ5" s="4">
        <v>1196</v>
      </c>
      <c r="AK5" s="4">
        <v>632</v>
      </c>
      <c r="AL5" s="4">
        <v>844</v>
      </c>
      <c r="AM5" s="5">
        <v>6933.5</v>
      </c>
      <c r="AN5" s="5">
        <v>7534.4</v>
      </c>
      <c r="AO5" s="5">
        <v>13121.2</v>
      </c>
      <c r="AP5" s="5">
        <v>10229.1</v>
      </c>
    </row>
    <row r="6" spans="1:42" x14ac:dyDescent="0.2">
      <c r="A6" t="s">
        <v>43</v>
      </c>
      <c r="B6" t="s">
        <v>46</v>
      </c>
      <c r="C6">
        <f t="shared" si="0"/>
        <v>13139.5</v>
      </c>
      <c r="D6" s="7">
        <f t="shared" si="1"/>
        <v>3439.550772727272</v>
      </c>
      <c r="E6">
        <v>24</v>
      </c>
      <c r="F6" t="s">
        <v>36</v>
      </c>
      <c r="G6" t="s">
        <v>41</v>
      </c>
      <c r="H6" t="s">
        <v>38</v>
      </c>
      <c r="I6" t="s">
        <v>45</v>
      </c>
      <c r="J6" t="s">
        <v>39</v>
      </c>
      <c r="K6">
        <v>209</v>
      </c>
      <c r="L6">
        <v>206</v>
      </c>
      <c r="M6">
        <v>50</v>
      </c>
      <c r="N6">
        <v>215</v>
      </c>
      <c r="O6">
        <v>0.98</v>
      </c>
      <c r="P6">
        <v>1.9891000000000001</v>
      </c>
      <c r="Q6">
        <v>9.2483999999999997E-2</v>
      </c>
      <c r="R6">
        <f t="shared" si="2"/>
        <v>17946.5</v>
      </c>
      <c r="S6">
        <f t="shared" si="3"/>
        <v>3083.25</v>
      </c>
      <c r="T6">
        <f t="shared" si="4"/>
        <v>2538.5</v>
      </c>
      <c r="U6" s="6">
        <f t="shared" si="5"/>
        <v>1.0287081339712918</v>
      </c>
      <c r="V6" s="6">
        <f>INDEX(Sheet2!B:B,MATCH(MIN(1.1,MAX(ROUND(U6*20,0)/20,0.6)),Sheet2!A:A,0))</f>
        <v>1</v>
      </c>
      <c r="W6" s="1">
        <v>18760</v>
      </c>
      <c r="X6" s="1">
        <v>16634</v>
      </c>
      <c r="Y6" s="1">
        <v>18404</v>
      </c>
      <c r="Z6" s="1">
        <v>17988</v>
      </c>
      <c r="AA6" s="2">
        <v>3122</v>
      </c>
      <c r="AB6" s="2">
        <v>2953</v>
      </c>
      <c r="AC6" s="2">
        <v>3163</v>
      </c>
      <c r="AD6" s="2">
        <v>3095</v>
      </c>
      <c r="AE6" s="3">
        <v>2433</v>
      </c>
      <c r="AF6" s="3">
        <v>2684</v>
      </c>
      <c r="AG6" s="3">
        <v>2446</v>
      </c>
      <c r="AH6" s="3">
        <v>2591</v>
      </c>
      <c r="AI6" s="4">
        <v>689</v>
      </c>
      <c r="AJ6" s="4">
        <v>269</v>
      </c>
      <c r="AK6" s="4">
        <v>717</v>
      </c>
      <c r="AL6" s="4">
        <v>504</v>
      </c>
      <c r="AM6" s="5">
        <v>9173.7999999999993</v>
      </c>
      <c r="AN6" s="5">
        <v>22161</v>
      </c>
      <c r="AO6" s="5">
        <v>8937.7000000000007</v>
      </c>
      <c r="AP6" s="5">
        <v>12285.5</v>
      </c>
    </row>
    <row r="7" spans="1:42" x14ac:dyDescent="0.2">
      <c r="A7" t="s">
        <v>43</v>
      </c>
      <c r="B7" t="s">
        <v>47</v>
      </c>
      <c r="C7" t="e">
        <f t="shared" si="0"/>
        <v>#DIV/0!</v>
      </c>
      <c r="D7" s="7">
        <f t="shared" si="1"/>
        <v>844.90114900160768</v>
      </c>
      <c r="E7">
        <v>24</v>
      </c>
      <c r="F7" t="s">
        <v>36</v>
      </c>
      <c r="G7" t="s">
        <v>41</v>
      </c>
      <c r="H7" t="s">
        <v>38</v>
      </c>
      <c r="I7" t="s">
        <v>45</v>
      </c>
      <c r="J7" t="s">
        <v>39</v>
      </c>
      <c r="K7">
        <v>266</v>
      </c>
      <c r="L7">
        <v>261</v>
      </c>
      <c r="M7">
        <v>50</v>
      </c>
      <c r="N7">
        <v>268</v>
      </c>
      <c r="O7">
        <v>0.98</v>
      </c>
      <c r="P7">
        <v>2.0139999999999998</v>
      </c>
      <c r="Q7">
        <v>9.9427000000000001E-2</v>
      </c>
      <c r="R7">
        <f t="shared" si="2"/>
        <v>6155</v>
      </c>
      <c r="S7">
        <f t="shared" si="3"/>
        <v>1929</v>
      </c>
      <c r="T7">
        <f t="shared" si="4"/>
        <v>2989</v>
      </c>
      <c r="U7" s="6">
        <f t="shared" si="5"/>
        <v>1.0075187969924813</v>
      </c>
      <c r="V7" s="6">
        <f>INDEX(Sheet2!B:B,MATCH(MIN(1.1,MAX(ROUND(U7*20,0)/20,0.6)),Sheet2!A:A,0))</f>
        <v>0.98</v>
      </c>
      <c r="W7" s="1">
        <v>6155</v>
      </c>
      <c r="X7" s="1">
        <v>6155</v>
      </c>
      <c r="Y7" s="1">
        <v>6155</v>
      </c>
      <c r="Z7" s="1">
        <v>6155</v>
      </c>
      <c r="AA7" s="2">
        <v>1929</v>
      </c>
      <c r="AB7" s="2">
        <v>1929</v>
      </c>
      <c r="AC7" s="2">
        <v>1929</v>
      </c>
      <c r="AD7" s="2">
        <v>1929</v>
      </c>
      <c r="AE7" s="3">
        <v>2989</v>
      </c>
      <c r="AF7" s="3">
        <v>2989</v>
      </c>
      <c r="AG7" s="3">
        <v>2989</v>
      </c>
      <c r="AH7" s="3">
        <v>2989</v>
      </c>
      <c r="AI7" s="4">
        <v>-1060</v>
      </c>
      <c r="AJ7" s="4">
        <v>-1060</v>
      </c>
      <c r="AK7" s="4">
        <v>-1060</v>
      </c>
      <c r="AL7" s="4">
        <v>-1060</v>
      </c>
      <c r="AM7" s="5"/>
      <c r="AN7" s="5"/>
      <c r="AO7" s="5"/>
      <c r="AP7" s="5"/>
    </row>
    <row r="8" spans="1:42" x14ac:dyDescent="0.2">
      <c r="A8" t="s">
        <v>43</v>
      </c>
      <c r="B8" t="s">
        <v>48</v>
      </c>
      <c r="C8">
        <f t="shared" si="0"/>
        <v>8757.6999999999989</v>
      </c>
      <c r="D8" s="7">
        <f t="shared" si="1"/>
        <v>4596.2123071095457</v>
      </c>
      <c r="E8">
        <v>24</v>
      </c>
      <c r="F8" t="s">
        <v>36</v>
      </c>
      <c r="G8" t="s">
        <v>41</v>
      </c>
      <c r="H8" t="s">
        <v>38</v>
      </c>
      <c r="I8" t="s">
        <v>45</v>
      </c>
      <c r="J8" t="s">
        <v>39</v>
      </c>
      <c r="K8">
        <v>289</v>
      </c>
      <c r="L8">
        <v>285</v>
      </c>
      <c r="M8">
        <v>50</v>
      </c>
      <c r="N8">
        <v>296</v>
      </c>
      <c r="O8">
        <v>0.98</v>
      </c>
      <c r="P8">
        <v>1.9939</v>
      </c>
      <c r="Q8">
        <v>0.11705500000000001</v>
      </c>
      <c r="R8">
        <f t="shared" si="2"/>
        <v>33234.75</v>
      </c>
      <c r="S8">
        <f t="shared" si="3"/>
        <v>5407.75</v>
      </c>
      <c r="T8">
        <f t="shared" si="4"/>
        <v>4058.75</v>
      </c>
      <c r="U8" s="6">
        <f t="shared" si="5"/>
        <v>1.0242214532871972</v>
      </c>
      <c r="V8" s="6">
        <f>INDEX(Sheet2!B:B,MATCH(MIN(1.1,MAX(ROUND(U8*20,0)/20,0.6)),Sheet2!A:A,0))</f>
        <v>0.98</v>
      </c>
      <c r="W8" s="1">
        <v>32986</v>
      </c>
      <c r="X8" s="1">
        <v>33814</v>
      </c>
      <c r="Y8" s="1">
        <v>32631</v>
      </c>
      <c r="Z8" s="1">
        <v>33508</v>
      </c>
      <c r="AA8" s="2">
        <v>5416</v>
      </c>
      <c r="AB8" s="2">
        <v>5377</v>
      </c>
      <c r="AC8" s="2">
        <v>5404</v>
      </c>
      <c r="AD8" s="2">
        <v>5434</v>
      </c>
      <c r="AE8" s="3">
        <v>4145</v>
      </c>
      <c r="AF8" s="3">
        <v>3933</v>
      </c>
      <c r="AG8" s="3">
        <v>4204</v>
      </c>
      <c r="AH8" s="3">
        <v>3953</v>
      </c>
      <c r="AI8" s="4">
        <v>1271</v>
      </c>
      <c r="AJ8" s="4">
        <v>1444</v>
      </c>
      <c r="AK8" s="4">
        <v>1200</v>
      </c>
      <c r="AL8" s="4">
        <v>1481</v>
      </c>
      <c r="AM8" s="5">
        <v>9076</v>
      </c>
      <c r="AN8" s="5">
        <v>8413.2999999999993</v>
      </c>
      <c r="AO8" s="5">
        <v>9500.4</v>
      </c>
      <c r="AP8" s="5">
        <v>8041.1</v>
      </c>
    </row>
    <row r="9" spans="1:42" x14ac:dyDescent="0.2">
      <c r="A9" t="s">
        <v>43</v>
      </c>
      <c r="B9" t="s">
        <v>49</v>
      </c>
      <c r="C9" t="e">
        <f t="shared" si="0"/>
        <v>#DIV/0!</v>
      </c>
      <c r="D9" s="7">
        <f t="shared" si="1"/>
        <v>2539.3297001851329</v>
      </c>
      <c r="E9">
        <v>24</v>
      </c>
      <c r="F9" t="s">
        <v>36</v>
      </c>
      <c r="G9" t="s">
        <v>41</v>
      </c>
      <c r="H9" t="s">
        <v>38</v>
      </c>
      <c r="I9" t="s">
        <v>45</v>
      </c>
      <c r="J9" t="s">
        <v>39</v>
      </c>
      <c r="K9">
        <v>214</v>
      </c>
      <c r="L9">
        <v>211</v>
      </c>
      <c r="M9">
        <v>50</v>
      </c>
      <c r="N9">
        <v>219</v>
      </c>
      <c r="O9">
        <v>1</v>
      </c>
      <c r="P9">
        <v>1.9937</v>
      </c>
      <c r="Q9">
        <v>9.0447E-2</v>
      </c>
      <c r="R9">
        <f t="shared" si="2"/>
        <v>13607.25</v>
      </c>
      <c r="S9">
        <f t="shared" si="3"/>
        <v>2319.75</v>
      </c>
      <c r="T9">
        <f t="shared" si="4"/>
        <v>2601</v>
      </c>
      <c r="U9" s="6">
        <f t="shared" si="5"/>
        <v>1.0233644859813085</v>
      </c>
      <c r="V9" s="6">
        <f>INDEX(Sheet2!B:B,MATCH(MIN(1.1,MAX(ROUND(U9*20,0)/20,0.6)),Sheet2!A:A,0))</f>
        <v>0.98</v>
      </c>
      <c r="W9" s="1">
        <v>11916</v>
      </c>
      <c r="X9" s="1">
        <v>13239</v>
      </c>
      <c r="Y9" s="1">
        <v>14112</v>
      </c>
      <c r="Z9" s="1">
        <v>15162</v>
      </c>
      <c r="AA9" s="2">
        <v>2093</v>
      </c>
      <c r="AB9" s="2">
        <v>2261</v>
      </c>
      <c r="AC9" s="2">
        <v>2415</v>
      </c>
      <c r="AD9" s="2">
        <v>2510</v>
      </c>
      <c r="AE9" s="3">
        <v>2568</v>
      </c>
      <c r="AF9" s="3">
        <v>2675</v>
      </c>
      <c r="AG9" s="3">
        <v>2592</v>
      </c>
      <c r="AH9" s="3">
        <v>2569</v>
      </c>
      <c r="AI9" s="4">
        <v>-475</v>
      </c>
      <c r="AJ9" s="4">
        <v>-414</v>
      </c>
      <c r="AK9" s="4">
        <v>-177</v>
      </c>
      <c r="AL9" s="4">
        <v>-59</v>
      </c>
      <c r="AM9" s="5"/>
      <c r="AN9" s="5"/>
      <c r="AO9" s="5"/>
      <c r="AP9" s="5"/>
    </row>
    <row r="10" spans="1:42" x14ac:dyDescent="0.2">
      <c r="A10" t="s">
        <v>50</v>
      </c>
      <c r="B10" t="s">
        <v>51</v>
      </c>
      <c r="C10">
        <f t="shared" si="0"/>
        <v>2703.9500000000003</v>
      </c>
      <c r="D10" s="7">
        <f t="shared" si="1"/>
        <v>3203.0605698757763</v>
      </c>
      <c r="E10">
        <v>66</v>
      </c>
      <c r="F10" t="s">
        <v>36</v>
      </c>
      <c r="G10" t="s">
        <v>41</v>
      </c>
      <c r="H10" t="s">
        <v>38</v>
      </c>
      <c r="I10" t="s">
        <v>52</v>
      </c>
      <c r="J10" t="s">
        <v>53</v>
      </c>
      <c r="K10">
        <v>266</v>
      </c>
      <c r="L10">
        <v>262</v>
      </c>
      <c r="M10">
        <v>50</v>
      </c>
      <c r="N10">
        <v>277</v>
      </c>
      <c r="O10">
        <v>0.98</v>
      </c>
      <c r="P10">
        <v>2.0084</v>
      </c>
      <c r="Q10">
        <v>0.13766600000000001</v>
      </c>
      <c r="R10">
        <f t="shared" si="2"/>
        <v>21449.75</v>
      </c>
      <c r="S10">
        <f t="shared" si="3"/>
        <v>4655</v>
      </c>
      <c r="T10">
        <f t="shared" si="4"/>
        <v>2105</v>
      </c>
      <c r="U10" s="6">
        <f t="shared" si="5"/>
        <v>1.0413533834586466</v>
      </c>
      <c r="V10" s="6">
        <f>INDEX(Sheet2!B:B,MATCH(MIN(1.1,MAX(ROUND(U10*20,0)/20,0.6)),Sheet2!A:A,0))</f>
        <v>1</v>
      </c>
      <c r="W10" s="1">
        <v>21098</v>
      </c>
      <c r="X10" s="1">
        <v>21893</v>
      </c>
      <c r="Y10" s="1">
        <v>21549</v>
      </c>
      <c r="Z10" s="1">
        <v>21259</v>
      </c>
      <c r="AA10" s="2">
        <v>4704</v>
      </c>
      <c r="AB10" s="2">
        <v>4649</v>
      </c>
      <c r="AC10" s="2">
        <v>4605</v>
      </c>
      <c r="AD10" s="2">
        <v>4662</v>
      </c>
      <c r="AE10" s="3">
        <v>2150</v>
      </c>
      <c r="AF10" s="3">
        <v>2014</v>
      </c>
      <c r="AG10" s="3">
        <v>2119</v>
      </c>
      <c r="AH10" s="3">
        <v>2137</v>
      </c>
      <c r="AI10" s="4">
        <v>2554</v>
      </c>
      <c r="AJ10" s="4">
        <v>2635</v>
      </c>
      <c r="AK10" s="4">
        <v>2486</v>
      </c>
      <c r="AL10" s="4">
        <v>2525</v>
      </c>
      <c r="AM10" s="5">
        <v>2653.2</v>
      </c>
      <c r="AN10" s="5">
        <v>2678.9</v>
      </c>
      <c r="AO10" s="5">
        <v>2763.3</v>
      </c>
      <c r="AP10" s="5">
        <v>2720.4</v>
      </c>
    </row>
    <row r="11" spans="1:42" x14ac:dyDescent="0.2">
      <c r="A11" t="s">
        <v>50</v>
      </c>
      <c r="B11" t="s">
        <v>54</v>
      </c>
      <c r="C11">
        <f t="shared" si="0"/>
        <v>2411.0749999999998</v>
      </c>
      <c r="D11" s="7">
        <f t="shared" si="1"/>
        <v>1503.4853860869566</v>
      </c>
      <c r="E11">
        <v>66</v>
      </c>
      <c r="F11" t="s">
        <v>36</v>
      </c>
      <c r="G11" t="s">
        <v>41</v>
      </c>
      <c r="H11" t="s">
        <v>38</v>
      </c>
      <c r="I11" t="s">
        <v>52</v>
      </c>
      <c r="J11" t="s">
        <v>53</v>
      </c>
      <c r="K11">
        <v>275</v>
      </c>
      <c r="L11">
        <v>270</v>
      </c>
      <c r="M11">
        <v>50</v>
      </c>
      <c r="N11">
        <v>282</v>
      </c>
      <c r="O11">
        <v>0.96</v>
      </c>
      <c r="P11">
        <v>2.0030999999999999</v>
      </c>
      <c r="Q11">
        <v>0.135378</v>
      </c>
      <c r="R11">
        <f t="shared" si="2"/>
        <v>10161.5</v>
      </c>
      <c r="S11">
        <f t="shared" si="3"/>
        <v>3745</v>
      </c>
      <c r="T11">
        <f t="shared" si="4"/>
        <v>2071</v>
      </c>
      <c r="U11" s="6">
        <f t="shared" si="5"/>
        <v>1.0254545454545454</v>
      </c>
      <c r="V11" s="6">
        <f>INDEX(Sheet2!B:B,MATCH(MIN(1.1,MAX(ROUND(U11*20,0)/20,0.6)),Sheet2!A:A,0))</f>
        <v>1</v>
      </c>
      <c r="W11" s="1">
        <v>10691</v>
      </c>
      <c r="X11" s="1">
        <v>10238</v>
      </c>
      <c r="Y11" s="1">
        <v>9702</v>
      </c>
      <c r="Z11" s="1">
        <v>10015</v>
      </c>
      <c r="AA11" s="2">
        <v>3694</v>
      </c>
      <c r="AB11" s="2">
        <v>3742</v>
      </c>
      <c r="AC11" s="2">
        <v>3746</v>
      </c>
      <c r="AD11" s="2">
        <v>3798</v>
      </c>
      <c r="AE11" s="3">
        <v>1990</v>
      </c>
      <c r="AF11" s="3">
        <v>2047</v>
      </c>
      <c r="AG11" s="3">
        <v>2170</v>
      </c>
      <c r="AH11" s="3">
        <v>2077</v>
      </c>
      <c r="AI11" s="4">
        <v>1704</v>
      </c>
      <c r="AJ11" s="4">
        <v>1695</v>
      </c>
      <c r="AK11" s="4">
        <v>1576</v>
      </c>
      <c r="AL11" s="4">
        <v>1721</v>
      </c>
      <c r="AM11" s="5">
        <v>2483.4</v>
      </c>
      <c r="AN11" s="5">
        <v>2395.1</v>
      </c>
      <c r="AO11" s="5">
        <v>2437</v>
      </c>
      <c r="AP11" s="5">
        <v>2328.8000000000002</v>
      </c>
    </row>
    <row r="12" spans="1:42" x14ac:dyDescent="0.2">
      <c r="A12" t="s">
        <v>50</v>
      </c>
      <c r="B12" t="s">
        <v>55</v>
      </c>
      <c r="C12">
        <f t="shared" si="0"/>
        <v>3280.2749999999996</v>
      </c>
      <c r="D12" s="7">
        <f t="shared" si="1"/>
        <v>4448.7495850840342</v>
      </c>
      <c r="E12">
        <v>66</v>
      </c>
      <c r="F12" t="s">
        <v>36</v>
      </c>
      <c r="G12" t="s">
        <v>37</v>
      </c>
      <c r="H12" t="s">
        <v>38</v>
      </c>
      <c r="I12" t="s">
        <v>52</v>
      </c>
      <c r="J12" t="s">
        <v>53</v>
      </c>
      <c r="K12">
        <v>238</v>
      </c>
      <c r="L12">
        <v>235</v>
      </c>
      <c r="M12">
        <v>50</v>
      </c>
      <c r="N12">
        <v>244</v>
      </c>
      <c r="O12">
        <v>0.96</v>
      </c>
      <c r="P12">
        <v>2.0030999999999999</v>
      </c>
      <c r="Q12">
        <v>0.12209</v>
      </c>
      <c r="R12">
        <f t="shared" si="2"/>
        <v>26490.25</v>
      </c>
      <c r="S12">
        <f t="shared" si="3"/>
        <v>5308.75</v>
      </c>
      <c r="T12">
        <f t="shared" si="4"/>
        <v>2811</v>
      </c>
      <c r="U12" s="6">
        <f t="shared" si="5"/>
        <v>1.0252100840336134</v>
      </c>
      <c r="V12" s="6">
        <f>INDEX(Sheet2!B:B,MATCH(MIN(1.1,MAX(ROUND(U12*20,0)/20,0.6)),Sheet2!A:A,0))</f>
        <v>1</v>
      </c>
      <c r="W12" s="1">
        <v>26245</v>
      </c>
      <c r="X12" s="1">
        <v>26639</v>
      </c>
      <c r="Y12" s="1">
        <v>26835</v>
      </c>
      <c r="Z12" s="1">
        <v>26242</v>
      </c>
      <c r="AA12" s="2">
        <v>5303</v>
      </c>
      <c r="AB12" s="2">
        <v>5272</v>
      </c>
      <c r="AC12" s="2">
        <v>5306</v>
      </c>
      <c r="AD12" s="2">
        <v>5354</v>
      </c>
      <c r="AE12" s="3">
        <v>2892</v>
      </c>
      <c r="AF12" s="3">
        <v>2793</v>
      </c>
      <c r="AG12" s="3">
        <v>2665</v>
      </c>
      <c r="AH12" s="3">
        <v>2894</v>
      </c>
      <c r="AI12" s="4">
        <v>2411</v>
      </c>
      <c r="AJ12" s="4">
        <v>2479</v>
      </c>
      <c r="AK12" s="4">
        <v>2641</v>
      </c>
      <c r="AL12" s="4">
        <v>2460</v>
      </c>
      <c r="AM12" s="5">
        <v>3357.8</v>
      </c>
      <c r="AN12" s="5">
        <v>3313</v>
      </c>
      <c r="AO12" s="5">
        <v>3163</v>
      </c>
      <c r="AP12" s="5">
        <v>3287.3</v>
      </c>
    </row>
    <row r="13" spans="1:42" x14ac:dyDescent="0.2">
      <c r="A13" t="s">
        <v>56</v>
      </c>
      <c r="B13" t="s">
        <v>57</v>
      </c>
      <c r="C13">
        <f t="shared" si="0"/>
        <v>3950.875</v>
      </c>
      <c r="D13" s="7">
        <f t="shared" si="1"/>
        <v>3107.9338259985861</v>
      </c>
      <c r="E13">
        <v>52</v>
      </c>
      <c r="F13" t="s">
        <v>36</v>
      </c>
      <c r="G13" t="s">
        <v>41</v>
      </c>
      <c r="H13" t="s">
        <v>38</v>
      </c>
      <c r="I13" t="s">
        <v>45</v>
      </c>
      <c r="J13" t="s">
        <v>39</v>
      </c>
      <c r="K13">
        <v>246</v>
      </c>
      <c r="L13">
        <v>242</v>
      </c>
      <c r="M13">
        <v>50</v>
      </c>
      <c r="N13">
        <v>257</v>
      </c>
      <c r="O13">
        <v>1</v>
      </c>
      <c r="P13">
        <v>2.0057</v>
      </c>
      <c r="Q13">
        <v>0.13109999999999999</v>
      </c>
      <c r="R13">
        <f t="shared" si="2"/>
        <v>19414.25</v>
      </c>
      <c r="S13">
        <f t="shared" si="3"/>
        <v>4102.5</v>
      </c>
      <c r="T13">
        <f t="shared" si="4"/>
        <v>2455.25</v>
      </c>
      <c r="U13" s="6">
        <f t="shared" si="5"/>
        <v>1.0447154471544715</v>
      </c>
      <c r="V13" s="6">
        <f>INDEX(Sheet2!B:B,MATCH(MIN(1.1,MAX(ROUND(U13*20,0)/20,0.6)),Sheet2!A:A,0))</f>
        <v>1</v>
      </c>
      <c r="W13" s="1">
        <v>19332</v>
      </c>
      <c r="X13" s="1">
        <v>18814</v>
      </c>
      <c r="Y13" s="1">
        <v>19499</v>
      </c>
      <c r="Z13" s="1">
        <v>20012</v>
      </c>
      <c r="AA13" s="2">
        <v>4091</v>
      </c>
      <c r="AB13" s="2">
        <v>4113</v>
      </c>
      <c r="AC13" s="2">
        <v>4121</v>
      </c>
      <c r="AD13" s="2">
        <v>4085</v>
      </c>
      <c r="AE13" s="3">
        <v>2454</v>
      </c>
      <c r="AF13" s="3">
        <v>2631</v>
      </c>
      <c r="AG13" s="3">
        <v>2407</v>
      </c>
      <c r="AH13" s="3">
        <v>2329</v>
      </c>
      <c r="AI13" s="4">
        <v>1637</v>
      </c>
      <c r="AJ13" s="4">
        <v>1482</v>
      </c>
      <c r="AK13" s="4">
        <v>1714</v>
      </c>
      <c r="AL13" s="4">
        <v>1756</v>
      </c>
      <c r="AM13" s="5">
        <v>3940.8</v>
      </c>
      <c r="AN13" s="5">
        <v>4208</v>
      </c>
      <c r="AO13" s="5">
        <v>3849.8</v>
      </c>
      <c r="AP13" s="5">
        <v>3804.9</v>
      </c>
    </row>
    <row r="14" spans="1:42" x14ac:dyDescent="0.2">
      <c r="A14" t="s">
        <v>56</v>
      </c>
      <c r="B14" t="s">
        <v>58</v>
      </c>
      <c r="C14">
        <f t="shared" si="0"/>
        <v>3214.1750000000002</v>
      </c>
      <c r="D14" s="7">
        <f t="shared" si="1"/>
        <v>1971.4937073069927</v>
      </c>
      <c r="E14">
        <v>52</v>
      </c>
      <c r="F14" t="s">
        <v>36</v>
      </c>
      <c r="G14" t="s">
        <v>41</v>
      </c>
      <c r="H14" t="s">
        <v>38</v>
      </c>
      <c r="I14" t="s">
        <v>45</v>
      </c>
      <c r="J14" t="s">
        <v>39</v>
      </c>
      <c r="K14">
        <v>263</v>
      </c>
      <c r="L14">
        <v>260</v>
      </c>
      <c r="M14">
        <v>50</v>
      </c>
      <c r="N14">
        <v>271</v>
      </c>
      <c r="O14">
        <v>0.96</v>
      </c>
      <c r="P14">
        <v>1.9955000000000001</v>
      </c>
      <c r="Q14">
        <v>0.12678800000000001</v>
      </c>
      <c r="R14">
        <f t="shared" si="2"/>
        <v>12896.5</v>
      </c>
      <c r="S14">
        <f t="shared" si="3"/>
        <v>3812.5</v>
      </c>
      <c r="T14">
        <f t="shared" si="4"/>
        <v>2291.25</v>
      </c>
      <c r="U14" s="6">
        <f t="shared" si="5"/>
        <v>1.0304182509505704</v>
      </c>
      <c r="V14" s="6">
        <f>INDEX(Sheet2!B:B,MATCH(MIN(1.1,MAX(ROUND(U14*20,0)/20,0.6)),Sheet2!A:A,0))</f>
        <v>1</v>
      </c>
      <c r="W14" s="1">
        <v>12556</v>
      </c>
      <c r="X14" s="1">
        <v>13502</v>
      </c>
      <c r="Y14" s="1">
        <v>12947</v>
      </c>
      <c r="Z14" s="1">
        <v>12581</v>
      </c>
      <c r="AA14" s="2">
        <v>3828</v>
      </c>
      <c r="AB14" s="2">
        <v>3853</v>
      </c>
      <c r="AC14" s="2">
        <v>3808</v>
      </c>
      <c r="AD14" s="2">
        <v>3761</v>
      </c>
      <c r="AE14" s="3">
        <v>2367</v>
      </c>
      <c r="AF14" s="3">
        <v>2144</v>
      </c>
      <c r="AG14" s="3">
        <v>2277</v>
      </c>
      <c r="AH14" s="3">
        <v>2377</v>
      </c>
      <c r="AI14" s="4">
        <v>1461</v>
      </c>
      <c r="AJ14" s="4">
        <v>1709</v>
      </c>
      <c r="AK14" s="4">
        <v>1531</v>
      </c>
      <c r="AL14" s="4">
        <v>1384</v>
      </c>
      <c r="AM14" s="5">
        <v>3237.2</v>
      </c>
      <c r="AN14" s="5">
        <v>3021.5</v>
      </c>
      <c r="AO14" s="5">
        <v>3188.4</v>
      </c>
      <c r="AP14" s="5">
        <v>3409.6</v>
      </c>
    </row>
    <row r="15" spans="1:42" x14ac:dyDescent="0.2">
      <c r="A15" t="s">
        <v>56</v>
      </c>
      <c r="B15" t="s">
        <v>59</v>
      </c>
      <c r="C15">
        <f t="shared" si="0"/>
        <v>3176.1499999999996</v>
      </c>
      <c r="D15" s="7">
        <f t="shared" si="1"/>
        <v>5455.6338621046252</v>
      </c>
      <c r="E15">
        <v>52</v>
      </c>
      <c r="F15" t="s">
        <v>36</v>
      </c>
      <c r="G15" t="s">
        <v>37</v>
      </c>
      <c r="H15" t="s">
        <v>38</v>
      </c>
      <c r="I15" t="s">
        <v>45</v>
      </c>
      <c r="J15" t="s">
        <v>39</v>
      </c>
      <c r="K15">
        <v>272</v>
      </c>
      <c r="L15">
        <v>270</v>
      </c>
      <c r="M15">
        <v>50</v>
      </c>
      <c r="N15">
        <v>271</v>
      </c>
      <c r="O15">
        <v>1</v>
      </c>
      <c r="P15">
        <v>2.0057</v>
      </c>
      <c r="Q15">
        <v>0.12378</v>
      </c>
      <c r="R15">
        <f t="shared" si="2"/>
        <v>36432.75</v>
      </c>
      <c r="S15">
        <f t="shared" si="3"/>
        <v>6747.5</v>
      </c>
      <c r="T15">
        <f t="shared" si="4"/>
        <v>3267.25</v>
      </c>
      <c r="U15" s="6">
        <f t="shared" si="5"/>
        <v>0.99632352941176472</v>
      </c>
      <c r="V15" s="6">
        <f>INDEX(Sheet2!B:B,MATCH(MIN(1.1,MAX(ROUND(U15*20,0)/20,0.6)),Sheet2!A:A,0))</f>
        <v>0.98</v>
      </c>
      <c r="W15" s="1">
        <v>36309</v>
      </c>
      <c r="X15" s="1">
        <v>36699</v>
      </c>
      <c r="Y15" s="1">
        <v>36263</v>
      </c>
      <c r="Z15" s="1">
        <v>36460</v>
      </c>
      <c r="AA15" s="2">
        <v>6748</v>
      </c>
      <c r="AB15" s="2">
        <v>6763</v>
      </c>
      <c r="AC15" s="2">
        <v>6725</v>
      </c>
      <c r="AD15" s="2">
        <v>6754</v>
      </c>
      <c r="AE15" s="3">
        <v>3284</v>
      </c>
      <c r="AF15" s="3">
        <v>3197</v>
      </c>
      <c r="AG15" s="3">
        <v>3351</v>
      </c>
      <c r="AH15" s="3">
        <v>3237</v>
      </c>
      <c r="AI15" s="4">
        <v>3464</v>
      </c>
      <c r="AJ15" s="4">
        <v>3566</v>
      </c>
      <c r="AK15" s="4">
        <v>3374</v>
      </c>
      <c r="AL15" s="4">
        <v>3517</v>
      </c>
      <c r="AM15" s="5">
        <v>3177.2</v>
      </c>
      <c r="AN15" s="5">
        <v>3113.3</v>
      </c>
      <c r="AO15" s="5">
        <v>3258.9</v>
      </c>
      <c r="AP15" s="5">
        <v>3155.2</v>
      </c>
    </row>
    <row r="16" spans="1:42" x14ac:dyDescent="0.2">
      <c r="A16" t="s">
        <v>60</v>
      </c>
      <c r="B16" t="s">
        <v>61</v>
      </c>
      <c r="C16">
        <f t="shared" si="0"/>
        <v>2384.4500000000003</v>
      </c>
      <c r="D16" s="7">
        <f t="shared" si="1"/>
        <v>4471.8850584177608</v>
      </c>
      <c r="E16">
        <v>58</v>
      </c>
      <c r="F16" t="s">
        <v>36</v>
      </c>
      <c r="G16" t="s">
        <v>37</v>
      </c>
      <c r="H16" t="s">
        <v>38</v>
      </c>
      <c r="I16" t="s">
        <v>39</v>
      </c>
      <c r="J16" t="s">
        <v>39</v>
      </c>
      <c r="K16">
        <v>232</v>
      </c>
      <c r="L16">
        <v>232</v>
      </c>
      <c r="M16">
        <v>50</v>
      </c>
      <c r="N16">
        <v>214</v>
      </c>
      <c r="O16">
        <v>0.98</v>
      </c>
      <c r="P16">
        <v>2.004</v>
      </c>
      <c r="Q16">
        <v>0.12084</v>
      </c>
      <c r="R16">
        <f t="shared" si="2"/>
        <v>25206.25</v>
      </c>
      <c r="S16">
        <f t="shared" si="3"/>
        <v>6368.75</v>
      </c>
      <c r="T16">
        <f t="shared" si="4"/>
        <v>3040.5</v>
      </c>
      <c r="U16" s="6">
        <f t="shared" si="5"/>
        <v>0.92241379310344829</v>
      </c>
      <c r="V16" s="6">
        <f>INDEX(Sheet2!B:B,MATCH(MIN(1.1,MAX(ROUND(U16*20,0)/20,0.6)),Sheet2!A:A,0))</f>
        <v>0.99</v>
      </c>
      <c r="W16" s="1">
        <v>25420</v>
      </c>
      <c r="X16" s="1">
        <v>25178</v>
      </c>
      <c r="Y16" s="1">
        <v>24930</v>
      </c>
      <c r="Z16" s="1">
        <v>25297</v>
      </c>
      <c r="AA16" s="2">
        <v>6370</v>
      </c>
      <c r="AB16" s="2">
        <v>6362</v>
      </c>
      <c r="AC16" s="2">
        <v>6383</v>
      </c>
      <c r="AD16" s="2">
        <v>6360</v>
      </c>
      <c r="AE16" s="3">
        <v>2982</v>
      </c>
      <c r="AF16" s="3">
        <v>3050</v>
      </c>
      <c r="AG16" s="3">
        <v>3103</v>
      </c>
      <c r="AH16" s="3">
        <v>3027</v>
      </c>
      <c r="AI16" s="4">
        <v>3388</v>
      </c>
      <c r="AJ16" s="4">
        <v>3312</v>
      </c>
      <c r="AK16" s="4">
        <v>3280</v>
      </c>
      <c r="AL16" s="4">
        <v>3333</v>
      </c>
      <c r="AM16" s="5">
        <v>2369.3000000000002</v>
      </c>
      <c r="AN16" s="5">
        <v>2399.4</v>
      </c>
      <c r="AO16" s="5">
        <v>2378.8000000000002</v>
      </c>
      <c r="AP16" s="5">
        <v>2390.3000000000002</v>
      </c>
    </row>
    <row r="17" spans="1:42" x14ac:dyDescent="0.2">
      <c r="A17" t="s">
        <v>60</v>
      </c>
      <c r="B17" t="s">
        <v>62</v>
      </c>
      <c r="C17">
        <f t="shared" si="0"/>
        <v>1790.575</v>
      </c>
      <c r="D17" s="7">
        <f t="shared" si="1"/>
        <v>1039.2144711226479</v>
      </c>
      <c r="E17">
        <v>58</v>
      </c>
      <c r="F17" t="s">
        <v>36</v>
      </c>
      <c r="G17" t="s">
        <v>41</v>
      </c>
      <c r="H17" t="s">
        <v>38</v>
      </c>
      <c r="I17" t="s">
        <v>39</v>
      </c>
      <c r="J17" t="s">
        <v>39</v>
      </c>
      <c r="K17">
        <v>268</v>
      </c>
      <c r="L17">
        <v>266</v>
      </c>
      <c r="M17">
        <v>50</v>
      </c>
      <c r="N17">
        <v>259</v>
      </c>
      <c r="O17">
        <v>1</v>
      </c>
      <c r="P17">
        <v>2.0053000000000001</v>
      </c>
      <c r="Q17">
        <v>0.12649299999999999</v>
      </c>
      <c r="R17">
        <f t="shared" si="2"/>
        <v>6413.75</v>
      </c>
      <c r="S17">
        <f t="shared" si="3"/>
        <v>3531.5</v>
      </c>
      <c r="T17">
        <f t="shared" si="4"/>
        <v>1839</v>
      </c>
      <c r="U17" s="6">
        <f t="shared" si="5"/>
        <v>0.96641791044776115</v>
      </c>
      <c r="V17" s="6">
        <f>INDEX(Sheet2!B:B,MATCH(MIN(1.1,MAX(ROUND(U17*20,0)/20,0.6)),Sheet2!A:A,0))</f>
        <v>0.99</v>
      </c>
      <c r="W17" s="1">
        <v>6221</v>
      </c>
      <c r="X17" s="1">
        <v>7322</v>
      </c>
      <c r="Y17" s="1">
        <v>5916</v>
      </c>
      <c r="Z17" s="1">
        <v>6196</v>
      </c>
      <c r="AA17" s="2">
        <v>3551</v>
      </c>
      <c r="AB17" s="2">
        <v>3449</v>
      </c>
      <c r="AC17" s="2">
        <v>3580</v>
      </c>
      <c r="AD17" s="2">
        <v>3546</v>
      </c>
      <c r="AE17" s="3">
        <v>1888</v>
      </c>
      <c r="AF17" s="3">
        <v>1659</v>
      </c>
      <c r="AG17" s="3">
        <v>1914</v>
      </c>
      <c r="AH17" s="3">
        <v>1895</v>
      </c>
      <c r="AI17" s="4">
        <v>1663</v>
      </c>
      <c r="AJ17" s="4">
        <v>1790</v>
      </c>
      <c r="AK17" s="4">
        <v>1666</v>
      </c>
      <c r="AL17" s="4">
        <v>1651</v>
      </c>
      <c r="AM17" s="5">
        <v>1757.1</v>
      </c>
      <c r="AN17" s="5">
        <v>1910.5</v>
      </c>
      <c r="AO17" s="5">
        <v>1714.9</v>
      </c>
      <c r="AP17" s="5">
        <v>1779.8</v>
      </c>
    </row>
    <row r="18" spans="1:42" x14ac:dyDescent="0.2">
      <c r="A18" t="s">
        <v>60</v>
      </c>
      <c r="B18" t="s">
        <v>63</v>
      </c>
      <c r="C18">
        <f t="shared" si="0"/>
        <v>1923.4</v>
      </c>
      <c r="D18" s="7">
        <f t="shared" si="1"/>
        <v>1153.281445934834</v>
      </c>
      <c r="E18">
        <v>58</v>
      </c>
      <c r="F18" t="s">
        <v>36</v>
      </c>
      <c r="G18" t="s">
        <v>41</v>
      </c>
      <c r="H18" t="s">
        <v>38</v>
      </c>
      <c r="I18" t="s">
        <v>39</v>
      </c>
      <c r="J18" t="s">
        <v>39</v>
      </c>
      <c r="K18">
        <v>235</v>
      </c>
      <c r="L18">
        <v>233</v>
      </c>
      <c r="M18">
        <v>50</v>
      </c>
      <c r="N18">
        <v>225</v>
      </c>
      <c r="O18">
        <v>0.98</v>
      </c>
      <c r="P18">
        <v>2.004</v>
      </c>
      <c r="Q18">
        <v>0.134405</v>
      </c>
      <c r="R18">
        <f t="shared" si="2"/>
        <v>6448.75</v>
      </c>
      <c r="S18">
        <f t="shared" si="3"/>
        <v>3388.25</v>
      </c>
      <c r="T18">
        <f t="shared" si="4"/>
        <v>2027</v>
      </c>
      <c r="U18" s="6">
        <f t="shared" si="5"/>
        <v>0.95744680851063835</v>
      </c>
      <c r="V18" s="6">
        <f>INDEX(Sheet2!B:B,MATCH(MIN(1.1,MAX(ROUND(U18*20,0)/20,0.6)),Sheet2!A:A,0))</f>
        <v>0.99</v>
      </c>
      <c r="W18" s="1">
        <v>7250</v>
      </c>
      <c r="X18" s="1">
        <v>5496</v>
      </c>
      <c r="Y18" s="1">
        <v>6644</v>
      </c>
      <c r="Z18" s="1">
        <v>6405</v>
      </c>
      <c r="AA18" s="2">
        <v>3260</v>
      </c>
      <c r="AB18" s="2">
        <v>3491</v>
      </c>
      <c r="AC18" s="2">
        <v>3371</v>
      </c>
      <c r="AD18" s="2">
        <v>3431</v>
      </c>
      <c r="AE18" s="3">
        <v>1934</v>
      </c>
      <c r="AF18" s="3">
        <v>2103</v>
      </c>
      <c r="AG18" s="3">
        <v>2043</v>
      </c>
      <c r="AH18" s="3">
        <v>2028</v>
      </c>
      <c r="AI18" s="4">
        <v>1326</v>
      </c>
      <c r="AJ18" s="4">
        <v>1388</v>
      </c>
      <c r="AK18" s="4">
        <v>1328</v>
      </c>
      <c r="AL18" s="4">
        <v>1403</v>
      </c>
      <c r="AM18" s="5">
        <v>2169</v>
      </c>
      <c r="AN18" s="5">
        <v>1679.2</v>
      </c>
      <c r="AO18" s="5">
        <v>1979.3</v>
      </c>
      <c r="AP18" s="5">
        <v>1866.1</v>
      </c>
    </row>
    <row r="19" spans="1:42" x14ac:dyDescent="0.2">
      <c r="A19" t="s">
        <v>64</v>
      </c>
      <c r="B19" t="s">
        <v>65</v>
      </c>
      <c r="C19">
        <f t="shared" si="0"/>
        <v>2116.6750000000002</v>
      </c>
      <c r="D19" s="7">
        <f t="shared" si="1"/>
        <v>3620.4419861123556</v>
      </c>
      <c r="E19">
        <v>68</v>
      </c>
      <c r="F19" t="s">
        <v>66</v>
      </c>
      <c r="G19" t="s">
        <v>41</v>
      </c>
      <c r="H19" t="s">
        <v>38</v>
      </c>
      <c r="I19" t="s">
        <v>39</v>
      </c>
      <c r="J19" t="s">
        <v>39</v>
      </c>
      <c r="K19">
        <v>218</v>
      </c>
      <c r="L19">
        <v>215</v>
      </c>
      <c r="M19">
        <v>50</v>
      </c>
      <c r="N19">
        <v>219</v>
      </c>
      <c r="O19">
        <v>0.98</v>
      </c>
      <c r="P19">
        <v>1.9915</v>
      </c>
      <c r="Q19">
        <v>8.7092000000000003E-2</v>
      </c>
      <c r="R19">
        <f t="shared" si="2"/>
        <v>18120.25</v>
      </c>
      <c r="S19">
        <f t="shared" si="3"/>
        <v>5351</v>
      </c>
      <c r="T19">
        <f t="shared" si="4"/>
        <v>2617.5</v>
      </c>
      <c r="U19" s="6">
        <f t="shared" si="5"/>
        <v>1.0045871559633028</v>
      </c>
      <c r="V19" s="6">
        <f>INDEX(Sheet2!B:B,MATCH(MIN(1.1,MAX(ROUND(U19*20,0)/20,0.6)),Sheet2!A:A,0))</f>
        <v>0.98</v>
      </c>
      <c r="W19" s="1">
        <v>18371</v>
      </c>
      <c r="X19" s="1">
        <v>17899</v>
      </c>
      <c r="Y19" s="1">
        <v>17309</v>
      </c>
      <c r="Z19" s="1">
        <v>18902</v>
      </c>
      <c r="AA19" s="2">
        <v>5302</v>
      </c>
      <c r="AB19" s="2">
        <v>5314</v>
      </c>
      <c r="AC19" s="2">
        <v>5418</v>
      </c>
      <c r="AD19" s="2">
        <v>5370</v>
      </c>
      <c r="AE19" s="3">
        <v>2557</v>
      </c>
      <c r="AF19" s="3">
        <v>2684</v>
      </c>
      <c r="AG19" s="3">
        <v>2813</v>
      </c>
      <c r="AH19" s="3">
        <v>2416</v>
      </c>
      <c r="AI19" s="4">
        <v>2745</v>
      </c>
      <c r="AJ19" s="4">
        <v>2630</v>
      </c>
      <c r="AK19" s="4">
        <v>2605</v>
      </c>
      <c r="AL19" s="4">
        <v>2954</v>
      </c>
      <c r="AM19" s="5">
        <v>2130.3000000000002</v>
      </c>
      <c r="AN19" s="5">
        <v>2162.1999999999998</v>
      </c>
      <c r="AO19" s="5">
        <v>2109.8000000000002</v>
      </c>
      <c r="AP19" s="5">
        <v>2064.4</v>
      </c>
    </row>
    <row r="20" spans="1:42" x14ac:dyDescent="0.2">
      <c r="A20" t="s">
        <v>64</v>
      </c>
      <c r="B20" t="s">
        <v>67</v>
      </c>
      <c r="C20">
        <f t="shared" si="0"/>
        <v>2480.0500000000002</v>
      </c>
      <c r="D20" s="7">
        <f t="shared" si="1"/>
        <v>3707.8821921982935</v>
      </c>
      <c r="E20">
        <v>68</v>
      </c>
      <c r="F20" t="s">
        <v>66</v>
      </c>
      <c r="G20" t="s">
        <v>41</v>
      </c>
      <c r="H20" t="s">
        <v>38</v>
      </c>
      <c r="I20" t="s">
        <v>39</v>
      </c>
      <c r="J20" t="s">
        <v>39</v>
      </c>
      <c r="K20">
        <v>214</v>
      </c>
      <c r="L20">
        <v>211</v>
      </c>
      <c r="M20">
        <v>50</v>
      </c>
      <c r="N20">
        <v>214</v>
      </c>
      <c r="O20">
        <v>1</v>
      </c>
      <c r="P20">
        <v>2.0105</v>
      </c>
      <c r="Q20">
        <v>8.3767999999999995E-2</v>
      </c>
      <c r="R20">
        <f t="shared" si="2"/>
        <v>18328.25</v>
      </c>
      <c r="S20">
        <f t="shared" si="3"/>
        <v>5022.25</v>
      </c>
      <c r="T20">
        <f t="shared" si="4"/>
        <v>2638</v>
      </c>
      <c r="U20" s="6">
        <f t="shared" si="5"/>
        <v>1</v>
      </c>
      <c r="V20" s="6">
        <f>INDEX(Sheet2!B:B,MATCH(MIN(1.1,MAX(ROUND(U20*20,0)/20,0.6)),Sheet2!A:A,0))</f>
        <v>0.98</v>
      </c>
      <c r="W20" s="1">
        <v>18174</v>
      </c>
      <c r="X20" s="1">
        <v>17698</v>
      </c>
      <c r="Y20" s="1">
        <v>18659</v>
      </c>
      <c r="Z20" s="1">
        <v>18782</v>
      </c>
      <c r="AA20" s="2">
        <v>5063</v>
      </c>
      <c r="AB20" s="2">
        <v>4945</v>
      </c>
      <c r="AC20" s="2">
        <v>4977</v>
      </c>
      <c r="AD20" s="2">
        <v>5104</v>
      </c>
      <c r="AE20" s="3">
        <v>2640</v>
      </c>
      <c r="AF20" s="3">
        <v>2852</v>
      </c>
      <c r="AG20" s="3">
        <v>2578</v>
      </c>
      <c r="AH20" s="3">
        <v>2482</v>
      </c>
      <c r="AI20" s="4">
        <v>2423</v>
      </c>
      <c r="AJ20" s="4">
        <v>2093</v>
      </c>
      <c r="AK20" s="4">
        <v>2399</v>
      </c>
      <c r="AL20" s="4">
        <v>2622</v>
      </c>
      <c r="AM20" s="5">
        <v>2427.4</v>
      </c>
      <c r="AN20" s="5">
        <v>2670.7</v>
      </c>
      <c r="AO20" s="5">
        <v>2493.5</v>
      </c>
      <c r="AP20" s="5">
        <v>2328.6</v>
      </c>
    </row>
    <row r="21" spans="1:42" x14ac:dyDescent="0.2">
      <c r="A21" t="s">
        <v>64</v>
      </c>
      <c r="B21" t="s">
        <v>68</v>
      </c>
      <c r="C21">
        <f t="shared" si="0"/>
        <v>2116.35</v>
      </c>
      <c r="D21" s="7">
        <f t="shared" si="1"/>
        <v>4231.0393045796127</v>
      </c>
      <c r="E21">
        <v>68</v>
      </c>
      <c r="F21" t="s">
        <v>66</v>
      </c>
      <c r="G21" t="s">
        <v>37</v>
      </c>
      <c r="H21" t="s">
        <v>38</v>
      </c>
      <c r="I21" t="s">
        <v>39</v>
      </c>
      <c r="J21" t="s">
        <v>39</v>
      </c>
      <c r="K21">
        <v>216</v>
      </c>
      <c r="L21">
        <v>214</v>
      </c>
      <c r="M21">
        <v>50</v>
      </c>
      <c r="N21">
        <v>208</v>
      </c>
      <c r="O21">
        <v>1</v>
      </c>
      <c r="P21">
        <v>2.0105</v>
      </c>
      <c r="Q21">
        <v>7.1492E-2</v>
      </c>
      <c r="R21">
        <f t="shared" si="2"/>
        <v>20818.75</v>
      </c>
      <c r="S21">
        <f t="shared" si="3"/>
        <v>6102.75</v>
      </c>
      <c r="T21">
        <f t="shared" si="4"/>
        <v>2916.5</v>
      </c>
      <c r="U21" s="6">
        <f t="shared" si="5"/>
        <v>0.96296296296296291</v>
      </c>
      <c r="V21" s="6">
        <f>INDEX(Sheet2!B:B,MATCH(MIN(1.1,MAX(ROUND(U21*20,0)/20,0.6)),Sheet2!A:A,0))</f>
        <v>0.99</v>
      </c>
      <c r="W21" s="1">
        <v>20659</v>
      </c>
      <c r="X21" s="1">
        <v>20841</v>
      </c>
      <c r="Y21" s="1">
        <v>20817</v>
      </c>
      <c r="Z21" s="1">
        <v>20958</v>
      </c>
      <c r="AA21" s="2">
        <v>6048</v>
      </c>
      <c r="AB21" s="2">
        <v>6109</v>
      </c>
      <c r="AC21" s="2">
        <v>6138</v>
      </c>
      <c r="AD21" s="2">
        <v>6116</v>
      </c>
      <c r="AE21" s="3">
        <v>2989</v>
      </c>
      <c r="AF21" s="3">
        <v>2908</v>
      </c>
      <c r="AG21" s="3">
        <v>2872</v>
      </c>
      <c r="AH21" s="3">
        <v>2897</v>
      </c>
      <c r="AI21" s="4">
        <v>3059</v>
      </c>
      <c r="AJ21" s="4">
        <v>3201</v>
      </c>
      <c r="AK21" s="4">
        <v>3266</v>
      </c>
      <c r="AL21" s="4">
        <v>3219</v>
      </c>
      <c r="AM21" s="5">
        <v>2176.1</v>
      </c>
      <c r="AN21" s="5">
        <v>2107.6</v>
      </c>
      <c r="AO21" s="5">
        <v>2065.3000000000002</v>
      </c>
      <c r="AP21" s="5">
        <v>2116.4</v>
      </c>
    </row>
    <row r="22" spans="1:42" x14ac:dyDescent="0.2">
      <c r="A22" t="s">
        <v>69</v>
      </c>
      <c r="B22" t="s">
        <v>70</v>
      </c>
      <c r="C22">
        <f t="shared" si="0"/>
        <v>2189.875</v>
      </c>
      <c r="D22" s="7">
        <f t="shared" si="1"/>
        <v>3603.5204397942753</v>
      </c>
      <c r="E22">
        <v>72</v>
      </c>
      <c r="F22" t="s">
        <v>66</v>
      </c>
      <c r="G22" t="s">
        <v>41</v>
      </c>
      <c r="H22" t="s">
        <v>38</v>
      </c>
      <c r="I22" t="s">
        <v>39</v>
      </c>
      <c r="J22" t="s">
        <v>39</v>
      </c>
      <c r="K22">
        <v>270</v>
      </c>
      <c r="L22">
        <v>266</v>
      </c>
      <c r="M22">
        <v>50</v>
      </c>
      <c r="N22">
        <v>272</v>
      </c>
      <c r="O22">
        <v>0.98</v>
      </c>
      <c r="P22">
        <v>1.9906999999999999</v>
      </c>
      <c r="Q22">
        <v>0.10634</v>
      </c>
      <c r="R22">
        <f t="shared" si="2"/>
        <v>22890.25</v>
      </c>
      <c r="S22">
        <f t="shared" si="3"/>
        <v>6641.25</v>
      </c>
      <c r="T22">
        <f t="shared" si="4"/>
        <v>3342</v>
      </c>
      <c r="U22" s="6">
        <f t="shared" si="5"/>
        <v>1.0074074074074073</v>
      </c>
      <c r="V22" s="6">
        <f>INDEX(Sheet2!B:B,MATCH(MIN(1.1,MAX(ROUND(U22*20,0)/20,0.6)),Sheet2!A:A,0))</f>
        <v>0.98</v>
      </c>
      <c r="W22" s="1">
        <v>23071</v>
      </c>
      <c r="X22" s="1">
        <v>22691</v>
      </c>
      <c r="Y22" s="1">
        <v>23597</v>
      </c>
      <c r="Z22" s="1">
        <v>22202</v>
      </c>
      <c r="AA22" s="2">
        <v>6678</v>
      </c>
      <c r="AB22" s="2">
        <v>6641</v>
      </c>
      <c r="AC22" s="2">
        <v>6729</v>
      </c>
      <c r="AD22" s="2">
        <v>6517</v>
      </c>
      <c r="AE22" s="3">
        <v>3307</v>
      </c>
      <c r="AF22" s="3">
        <v>3386</v>
      </c>
      <c r="AG22" s="3">
        <v>3127</v>
      </c>
      <c r="AH22" s="3">
        <v>3548</v>
      </c>
      <c r="AI22" s="4">
        <v>3371</v>
      </c>
      <c r="AJ22" s="4">
        <v>3255</v>
      </c>
      <c r="AK22" s="4">
        <v>3602</v>
      </c>
      <c r="AL22" s="4">
        <v>2969</v>
      </c>
      <c r="AM22" s="5">
        <v>2167.6</v>
      </c>
      <c r="AN22" s="5">
        <v>2193.6999999999998</v>
      </c>
      <c r="AO22" s="5">
        <v>2086.1999999999998</v>
      </c>
      <c r="AP22" s="5">
        <v>2312</v>
      </c>
    </row>
    <row r="23" spans="1:42" x14ac:dyDescent="0.2">
      <c r="A23" t="s">
        <v>69</v>
      </c>
      <c r="B23" t="s">
        <v>71</v>
      </c>
      <c r="C23">
        <f t="shared" si="0"/>
        <v>2056.0250000000001</v>
      </c>
      <c r="D23" s="7">
        <f t="shared" si="1"/>
        <v>3491.2987914690698</v>
      </c>
      <c r="E23">
        <v>72</v>
      </c>
      <c r="F23" t="s">
        <v>66</v>
      </c>
      <c r="G23" t="s">
        <v>41</v>
      </c>
      <c r="H23" t="s">
        <v>38</v>
      </c>
      <c r="I23" t="s">
        <v>39</v>
      </c>
      <c r="J23" t="s">
        <v>39</v>
      </c>
      <c r="K23">
        <v>296</v>
      </c>
      <c r="L23">
        <v>293</v>
      </c>
      <c r="M23">
        <v>50</v>
      </c>
      <c r="N23">
        <v>294</v>
      </c>
      <c r="O23">
        <v>0.96</v>
      </c>
      <c r="P23">
        <v>2.0009999999999999</v>
      </c>
      <c r="Q23">
        <v>0.120577</v>
      </c>
      <c r="R23">
        <f t="shared" si="2"/>
        <v>24416.5</v>
      </c>
      <c r="S23">
        <f t="shared" si="3"/>
        <v>7374.5</v>
      </c>
      <c r="T23">
        <f t="shared" si="4"/>
        <v>3233.25</v>
      </c>
      <c r="U23" s="6">
        <f t="shared" si="5"/>
        <v>0.9932432432432432</v>
      </c>
      <c r="V23" s="6">
        <f>INDEX(Sheet2!B:B,MATCH(MIN(1.1,MAX(ROUND(U23*20,0)/20,0.6)),Sheet2!A:A,0))</f>
        <v>0.98</v>
      </c>
      <c r="W23" s="1">
        <v>24870</v>
      </c>
      <c r="X23" s="1">
        <v>24796</v>
      </c>
      <c r="Y23" s="1">
        <v>22995</v>
      </c>
      <c r="Z23" s="1">
        <v>25005</v>
      </c>
      <c r="AA23" s="2">
        <v>7395</v>
      </c>
      <c r="AB23" s="2">
        <v>7458</v>
      </c>
      <c r="AC23" s="2">
        <v>7332</v>
      </c>
      <c r="AD23" s="2">
        <v>7313</v>
      </c>
      <c r="AE23" s="3">
        <v>3099</v>
      </c>
      <c r="AF23" s="3">
        <v>3140</v>
      </c>
      <c r="AG23" s="3">
        <v>3567</v>
      </c>
      <c r="AH23" s="3">
        <v>3127</v>
      </c>
      <c r="AI23" s="4">
        <v>4296</v>
      </c>
      <c r="AJ23" s="4">
        <v>4318</v>
      </c>
      <c r="AK23" s="4">
        <v>3765</v>
      </c>
      <c r="AL23" s="4">
        <v>4186</v>
      </c>
      <c r="AM23" s="5">
        <v>2023.3</v>
      </c>
      <c r="AN23" s="5">
        <v>2019</v>
      </c>
      <c r="AO23" s="5">
        <v>2102.9</v>
      </c>
      <c r="AP23" s="5">
        <v>2078.9</v>
      </c>
    </row>
    <row r="24" spans="1:42" x14ac:dyDescent="0.2">
      <c r="A24" t="s">
        <v>69</v>
      </c>
      <c r="B24" t="s">
        <v>72</v>
      </c>
      <c r="C24">
        <f t="shared" si="0"/>
        <v>2060.8249999999998</v>
      </c>
      <c r="D24" s="7">
        <f t="shared" si="1"/>
        <v>3092.0161121615915</v>
      </c>
      <c r="E24">
        <v>72</v>
      </c>
      <c r="F24" t="s">
        <v>66</v>
      </c>
      <c r="G24" t="s">
        <v>37</v>
      </c>
      <c r="H24" t="s">
        <v>38</v>
      </c>
      <c r="I24" t="s">
        <v>39</v>
      </c>
      <c r="J24" t="s">
        <v>39</v>
      </c>
      <c r="K24">
        <v>229</v>
      </c>
      <c r="L24">
        <v>226</v>
      </c>
      <c r="M24">
        <v>50</v>
      </c>
      <c r="N24">
        <v>224</v>
      </c>
      <c r="O24">
        <v>0.98</v>
      </c>
      <c r="P24">
        <v>1.9906999999999999</v>
      </c>
      <c r="Q24">
        <v>0.136297</v>
      </c>
      <c r="R24">
        <f t="shared" si="2"/>
        <v>17154.5</v>
      </c>
      <c r="S24">
        <f t="shared" si="3"/>
        <v>5229.75</v>
      </c>
      <c r="T24">
        <f t="shared" si="4"/>
        <v>2581.75</v>
      </c>
      <c r="U24" s="6">
        <f t="shared" si="5"/>
        <v>0.97816593886462877</v>
      </c>
      <c r="V24" s="6">
        <f>INDEX(Sheet2!B:B,MATCH(MIN(1.1,MAX(ROUND(U24*20,0)/20,0.6)),Sheet2!A:A,0))</f>
        <v>0.98</v>
      </c>
      <c r="W24" s="1">
        <v>16701</v>
      </c>
      <c r="X24" s="1">
        <v>16835</v>
      </c>
      <c r="Y24" s="1">
        <v>17534</v>
      </c>
      <c r="Z24" s="1">
        <v>17548</v>
      </c>
      <c r="AA24" s="2">
        <v>5287</v>
      </c>
      <c r="AB24" s="2">
        <v>5273</v>
      </c>
      <c r="AC24" s="2">
        <v>5173</v>
      </c>
      <c r="AD24" s="2">
        <v>5186</v>
      </c>
      <c r="AE24" s="3">
        <v>2665</v>
      </c>
      <c r="AF24" s="3">
        <v>2661</v>
      </c>
      <c r="AG24" s="3">
        <v>2498</v>
      </c>
      <c r="AH24" s="3">
        <v>2503</v>
      </c>
      <c r="AI24" s="4">
        <v>2622</v>
      </c>
      <c r="AJ24" s="4">
        <v>2612</v>
      </c>
      <c r="AK24" s="4">
        <v>2675</v>
      </c>
      <c r="AL24" s="4">
        <v>2683</v>
      </c>
      <c r="AM24" s="5">
        <v>2022</v>
      </c>
      <c r="AN24" s="5">
        <v>2053.9</v>
      </c>
      <c r="AO24" s="5">
        <v>2087</v>
      </c>
      <c r="AP24" s="5">
        <v>2080.4</v>
      </c>
    </row>
    <row r="25" spans="1:42" x14ac:dyDescent="0.2">
      <c r="A25" t="s">
        <v>73</v>
      </c>
      <c r="B25" t="s">
        <v>74</v>
      </c>
      <c r="C25">
        <f t="shared" si="0"/>
        <v>2451.9</v>
      </c>
      <c r="D25" s="7">
        <f t="shared" si="1"/>
        <v>2609.5213005392743</v>
      </c>
      <c r="E25">
        <v>45</v>
      </c>
      <c r="F25" t="s">
        <v>66</v>
      </c>
      <c r="G25" t="s">
        <v>41</v>
      </c>
      <c r="H25" t="s">
        <v>38</v>
      </c>
      <c r="I25" t="s">
        <v>39</v>
      </c>
      <c r="J25" t="s">
        <v>39</v>
      </c>
      <c r="K25">
        <v>219</v>
      </c>
      <c r="L25">
        <v>216</v>
      </c>
      <c r="M25">
        <v>50</v>
      </c>
      <c r="N25">
        <v>215</v>
      </c>
      <c r="O25">
        <v>1</v>
      </c>
      <c r="P25">
        <v>1.9951000000000001</v>
      </c>
      <c r="Q25">
        <v>0.104612</v>
      </c>
      <c r="R25">
        <f t="shared" si="2"/>
        <v>13506.75</v>
      </c>
      <c r="S25">
        <f t="shared" si="3"/>
        <v>4216</v>
      </c>
      <c r="T25">
        <f t="shared" si="4"/>
        <v>2457</v>
      </c>
      <c r="U25" s="6">
        <f t="shared" si="5"/>
        <v>0.9817351598173516</v>
      </c>
      <c r="V25" s="6">
        <f>INDEX(Sheet2!B:B,MATCH(MIN(1.1,MAX(ROUND(U25*20,0)/20,0.6)),Sheet2!A:A,0))</f>
        <v>0.98</v>
      </c>
      <c r="W25" s="1">
        <v>13280</v>
      </c>
      <c r="X25" s="1">
        <v>13807</v>
      </c>
      <c r="Y25" s="1">
        <v>13492</v>
      </c>
      <c r="Z25" s="1">
        <v>13448</v>
      </c>
      <c r="AA25" s="2">
        <v>4210</v>
      </c>
      <c r="AB25" s="2">
        <v>4241</v>
      </c>
      <c r="AC25" s="2">
        <v>4241</v>
      </c>
      <c r="AD25" s="2">
        <v>4172</v>
      </c>
      <c r="AE25" s="3">
        <v>2541</v>
      </c>
      <c r="AF25" s="3">
        <v>2366</v>
      </c>
      <c r="AG25" s="3">
        <v>2428</v>
      </c>
      <c r="AH25" s="3">
        <v>2493</v>
      </c>
      <c r="AI25" s="4">
        <v>1669</v>
      </c>
      <c r="AJ25" s="4">
        <v>1875</v>
      </c>
      <c r="AK25" s="4">
        <v>1813</v>
      </c>
      <c r="AL25" s="4">
        <v>1679</v>
      </c>
      <c r="AM25" s="5">
        <v>2509.5</v>
      </c>
      <c r="AN25" s="5">
        <v>2388.6999999999998</v>
      </c>
      <c r="AO25" s="5">
        <v>2372.4</v>
      </c>
      <c r="AP25" s="5">
        <v>2537</v>
      </c>
    </row>
    <row r="26" spans="1:42" x14ac:dyDescent="0.2">
      <c r="A26" t="s">
        <v>73</v>
      </c>
      <c r="B26" t="s">
        <v>75</v>
      </c>
      <c r="C26">
        <f t="shared" si="0"/>
        <v>2187.4499999999998</v>
      </c>
      <c r="D26" s="7">
        <f t="shared" si="1"/>
        <v>3370.6811317677757</v>
      </c>
      <c r="E26">
        <v>45</v>
      </c>
      <c r="F26" t="s">
        <v>66</v>
      </c>
      <c r="G26" t="s">
        <v>41</v>
      </c>
      <c r="H26" t="s">
        <v>38</v>
      </c>
      <c r="I26" t="s">
        <v>39</v>
      </c>
      <c r="J26" t="s">
        <v>39</v>
      </c>
      <c r="K26">
        <v>219</v>
      </c>
      <c r="L26">
        <v>217</v>
      </c>
      <c r="M26">
        <v>50</v>
      </c>
      <c r="N26">
        <v>215</v>
      </c>
      <c r="O26">
        <v>0.98</v>
      </c>
      <c r="P26">
        <v>2.0057999999999998</v>
      </c>
      <c r="Q26">
        <v>0.11233799999999999</v>
      </c>
      <c r="R26">
        <f t="shared" si="2"/>
        <v>17428.5</v>
      </c>
      <c r="S26">
        <f t="shared" si="3"/>
        <v>5158</v>
      </c>
      <c r="T26">
        <f t="shared" si="4"/>
        <v>2526.5</v>
      </c>
      <c r="U26" s="6">
        <f t="shared" si="5"/>
        <v>0.9817351598173516</v>
      </c>
      <c r="V26" s="6">
        <f>INDEX(Sheet2!B:B,MATCH(MIN(1.1,MAX(ROUND(U26*20,0)/20,0.6)),Sheet2!A:A,0))</f>
        <v>0.98</v>
      </c>
      <c r="W26" s="1">
        <v>17464</v>
      </c>
      <c r="X26" s="1">
        <v>17572</v>
      </c>
      <c r="Y26" s="1">
        <v>17388</v>
      </c>
      <c r="Z26" s="1">
        <v>17290</v>
      </c>
      <c r="AA26" s="2">
        <v>5183</v>
      </c>
      <c r="AB26" s="2">
        <v>5082</v>
      </c>
      <c r="AC26" s="2">
        <v>5167</v>
      </c>
      <c r="AD26" s="2">
        <v>5200</v>
      </c>
      <c r="AE26" s="3">
        <v>2514</v>
      </c>
      <c r="AF26" s="3">
        <v>2521</v>
      </c>
      <c r="AG26" s="3">
        <v>2513</v>
      </c>
      <c r="AH26" s="3">
        <v>2558</v>
      </c>
      <c r="AI26" s="4">
        <v>2669</v>
      </c>
      <c r="AJ26" s="4">
        <v>2561</v>
      </c>
      <c r="AK26" s="4">
        <v>2654</v>
      </c>
      <c r="AL26" s="4">
        <v>2642</v>
      </c>
      <c r="AM26" s="5">
        <v>2156.3000000000002</v>
      </c>
      <c r="AN26" s="5">
        <v>2248.6</v>
      </c>
      <c r="AO26" s="5">
        <v>2168.9</v>
      </c>
      <c r="AP26" s="5">
        <v>2176</v>
      </c>
    </row>
    <row r="27" spans="1:42" x14ac:dyDescent="0.2">
      <c r="A27" t="s">
        <v>73</v>
      </c>
      <c r="B27" t="s">
        <v>76</v>
      </c>
      <c r="C27">
        <f t="shared" si="0"/>
        <v>2041.8000000000002</v>
      </c>
      <c r="D27" s="7">
        <f t="shared" si="1"/>
        <v>3273.0431052634744</v>
      </c>
      <c r="E27">
        <v>45</v>
      </c>
      <c r="F27" t="s">
        <v>66</v>
      </c>
      <c r="G27" t="s">
        <v>37</v>
      </c>
      <c r="H27" t="s">
        <v>38</v>
      </c>
      <c r="I27" t="s">
        <v>39</v>
      </c>
      <c r="J27" t="s">
        <v>39</v>
      </c>
      <c r="K27">
        <v>219</v>
      </c>
      <c r="L27">
        <v>217</v>
      </c>
      <c r="M27">
        <v>50</v>
      </c>
      <c r="N27">
        <v>213</v>
      </c>
      <c r="O27">
        <v>0.98</v>
      </c>
      <c r="P27">
        <v>2.0057999999999998</v>
      </c>
      <c r="Q27">
        <v>6.9279999999999994E-2</v>
      </c>
      <c r="R27">
        <f t="shared" si="2"/>
        <v>16195</v>
      </c>
      <c r="S27">
        <f t="shared" si="3"/>
        <v>5177.75</v>
      </c>
      <c r="T27">
        <f t="shared" si="4"/>
        <v>2495</v>
      </c>
      <c r="U27" s="6">
        <f t="shared" si="5"/>
        <v>0.9726027397260274</v>
      </c>
      <c r="V27" s="6">
        <f>INDEX(Sheet2!B:B,MATCH(MIN(1.1,MAX(ROUND(U27*20,0)/20,0.6)),Sheet2!A:A,0))</f>
        <v>0.99</v>
      </c>
      <c r="W27" s="1">
        <v>16712</v>
      </c>
      <c r="X27" s="1">
        <v>15984</v>
      </c>
      <c r="Y27" s="1">
        <v>15748</v>
      </c>
      <c r="Z27" s="1">
        <v>16336</v>
      </c>
      <c r="AA27" s="2">
        <v>5188</v>
      </c>
      <c r="AB27" s="2">
        <v>5177</v>
      </c>
      <c r="AC27" s="2">
        <v>5164</v>
      </c>
      <c r="AD27" s="2">
        <v>5182</v>
      </c>
      <c r="AE27" s="3">
        <v>2352</v>
      </c>
      <c r="AF27" s="3">
        <v>2552</v>
      </c>
      <c r="AG27" s="3">
        <v>2621</v>
      </c>
      <c r="AH27" s="3">
        <v>2455</v>
      </c>
      <c r="AI27" s="4">
        <v>2836</v>
      </c>
      <c r="AJ27" s="4">
        <v>2625</v>
      </c>
      <c r="AK27" s="4">
        <v>2543</v>
      </c>
      <c r="AL27" s="4">
        <v>2727</v>
      </c>
      <c r="AM27" s="5">
        <v>2008.3</v>
      </c>
      <c r="AN27" s="5">
        <v>2059.8000000000002</v>
      </c>
      <c r="AO27" s="5">
        <v>2082.8000000000002</v>
      </c>
      <c r="AP27" s="5">
        <v>2016.3</v>
      </c>
    </row>
    <row r="28" spans="1:42" x14ac:dyDescent="0.2">
      <c r="A28" t="s">
        <v>77</v>
      </c>
      <c r="B28" t="s">
        <v>78</v>
      </c>
      <c r="C28">
        <f t="shared" si="0"/>
        <v>7354.2249999999995</v>
      </c>
      <c r="D28" s="7">
        <f t="shared" si="1"/>
        <v>2353.0868731472337</v>
      </c>
      <c r="E28">
        <v>61</v>
      </c>
      <c r="F28" t="s">
        <v>66</v>
      </c>
      <c r="G28" t="s">
        <v>41</v>
      </c>
      <c r="H28" t="s">
        <v>38</v>
      </c>
      <c r="I28" t="s">
        <v>39</v>
      </c>
      <c r="J28" t="s">
        <v>39</v>
      </c>
      <c r="K28">
        <v>16</v>
      </c>
      <c r="L28">
        <v>16</v>
      </c>
      <c r="M28">
        <v>50</v>
      </c>
      <c r="N28">
        <v>15</v>
      </c>
      <c r="O28" t="s">
        <v>79</v>
      </c>
      <c r="P28" t="s">
        <v>80</v>
      </c>
      <c r="Q28">
        <v>0.235513</v>
      </c>
      <c r="R28">
        <f t="shared" si="2"/>
        <v>1084.25</v>
      </c>
      <c r="S28">
        <f t="shared" si="3"/>
        <v>278.5</v>
      </c>
      <c r="T28">
        <f t="shared" si="4"/>
        <v>204.25</v>
      </c>
      <c r="U28" s="6">
        <f t="shared" si="5"/>
        <v>0.9375</v>
      </c>
      <c r="V28" s="6">
        <f>INDEX(Sheet2!B:B,MATCH(MIN(1.1,MAX(ROUND(U28*20,0)/20,0.6)),Sheet2!A:A,0))</f>
        <v>0.99</v>
      </c>
      <c r="W28" s="1">
        <v>1119</v>
      </c>
      <c r="X28" s="1">
        <v>1101</v>
      </c>
      <c r="Y28" s="1">
        <v>998</v>
      </c>
      <c r="Z28" s="1">
        <v>1119</v>
      </c>
      <c r="AA28" s="2">
        <v>293</v>
      </c>
      <c r="AB28" s="2">
        <v>305</v>
      </c>
      <c r="AC28" s="2">
        <v>223</v>
      </c>
      <c r="AD28" s="2">
        <v>293</v>
      </c>
      <c r="AE28" s="3">
        <v>202</v>
      </c>
      <c r="AF28" s="3">
        <v>198</v>
      </c>
      <c r="AG28" s="3">
        <v>215</v>
      </c>
      <c r="AH28" s="3">
        <v>202</v>
      </c>
      <c r="AI28" s="4">
        <v>91</v>
      </c>
      <c r="AJ28" s="4">
        <v>107</v>
      </c>
      <c r="AK28" s="4">
        <v>8</v>
      </c>
      <c r="AL28" s="4">
        <v>91</v>
      </c>
      <c r="AM28" s="5">
        <v>2075.5</v>
      </c>
      <c r="AN28" s="5">
        <v>1822.6</v>
      </c>
      <c r="AO28" s="5">
        <v>23381.200000000001</v>
      </c>
      <c r="AP28" s="5">
        <v>2137.6</v>
      </c>
    </row>
    <row r="29" spans="1:42" x14ac:dyDescent="0.2">
      <c r="A29" t="s">
        <v>77</v>
      </c>
      <c r="B29" t="s">
        <v>81</v>
      </c>
      <c r="C29">
        <f t="shared" si="0"/>
        <v>2573.5250000000001</v>
      </c>
      <c r="D29" s="7">
        <f t="shared" si="1"/>
        <v>3109.2293739130432</v>
      </c>
      <c r="E29">
        <v>61</v>
      </c>
      <c r="F29" t="s">
        <v>66</v>
      </c>
      <c r="G29" t="s">
        <v>41</v>
      </c>
      <c r="H29" t="s">
        <v>38</v>
      </c>
      <c r="I29" t="s">
        <v>39</v>
      </c>
      <c r="J29" t="s">
        <v>39</v>
      </c>
      <c r="K29">
        <v>210</v>
      </c>
      <c r="L29">
        <v>207</v>
      </c>
      <c r="M29">
        <v>50</v>
      </c>
      <c r="N29">
        <v>219</v>
      </c>
      <c r="O29">
        <v>0.98</v>
      </c>
      <c r="P29">
        <v>1.9954000000000001</v>
      </c>
      <c r="Q29">
        <v>0.156304</v>
      </c>
      <c r="R29">
        <f t="shared" si="2"/>
        <v>17065</v>
      </c>
      <c r="S29">
        <f t="shared" si="3"/>
        <v>3372.75</v>
      </c>
      <c r="T29">
        <f t="shared" si="4"/>
        <v>1903.25</v>
      </c>
      <c r="U29" s="6">
        <f t="shared" si="5"/>
        <v>1.0428571428571429</v>
      </c>
      <c r="V29" s="6">
        <f>INDEX(Sheet2!B:B,MATCH(MIN(1.1,MAX(ROUND(U29*20,0)/20,0.6)),Sheet2!A:A,0))</f>
        <v>1</v>
      </c>
      <c r="W29" s="1">
        <v>16914</v>
      </c>
      <c r="X29" s="1">
        <v>17505</v>
      </c>
      <c r="Y29" s="1">
        <v>16809</v>
      </c>
      <c r="Z29" s="1">
        <v>17032</v>
      </c>
      <c r="AA29" s="2">
        <v>3413</v>
      </c>
      <c r="AB29" s="2">
        <v>3305</v>
      </c>
      <c r="AC29" s="2">
        <v>3428</v>
      </c>
      <c r="AD29" s="2">
        <v>3345</v>
      </c>
      <c r="AE29" s="3">
        <v>1947</v>
      </c>
      <c r="AF29" s="3">
        <v>1806</v>
      </c>
      <c r="AG29" s="3">
        <v>1933</v>
      </c>
      <c r="AH29" s="3">
        <v>1927</v>
      </c>
      <c r="AI29" s="4">
        <v>1466</v>
      </c>
      <c r="AJ29" s="4">
        <v>1499</v>
      </c>
      <c r="AK29" s="4">
        <v>1495</v>
      </c>
      <c r="AL29" s="4">
        <v>1418</v>
      </c>
      <c r="AM29" s="5">
        <v>2526</v>
      </c>
      <c r="AN29" s="5">
        <v>2574.8000000000002</v>
      </c>
      <c r="AO29" s="5">
        <v>2525.1999999999998</v>
      </c>
      <c r="AP29" s="5">
        <v>2668.1</v>
      </c>
    </row>
    <row r="30" spans="1:42" x14ac:dyDescent="0.2">
      <c r="A30" t="s">
        <v>77</v>
      </c>
      <c r="B30" t="s">
        <v>82</v>
      </c>
      <c r="C30">
        <f t="shared" si="0"/>
        <v>2644.5250000000001</v>
      </c>
      <c r="D30" s="7">
        <f t="shared" si="1"/>
        <v>3081.2292192903165</v>
      </c>
      <c r="E30">
        <v>61</v>
      </c>
      <c r="F30" t="s">
        <v>66</v>
      </c>
      <c r="G30" t="s">
        <v>37</v>
      </c>
      <c r="H30" t="s">
        <v>38</v>
      </c>
      <c r="I30" t="s">
        <v>39</v>
      </c>
      <c r="J30" t="s">
        <v>39</v>
      </c>
      <c r="K30">
        <v>214</v>
      </c>
      <c r="L30">
        <v>212</v>
      </c>
      <c r="M30">
        <v>50</v>
      </c>
      <c r="N30">
        <v>213</v>
      </c>
      <c r="O30">
        <v>0.98</v>
      </c>
      <c r="P30">
        <v>1.9954000000000001</v>
      </c>
      <c r="Q30">
        <v>0.141343</v>
      </c>
      <c r="R30">
        <f t="shared" si="2"/>
        <v>16573</v>
      </c>
      <c r="S30">
        <f t="shared" si="3"/>
        <v>3525</v>
      </c>
      <c r="T30">
        <f t="shared" si="4"/>
        <v>2053</v>
      </c>
      <c r="U30" s="6">
        <f t="shared" si="5"/>
        <v>0.99532710280373837</v>
      </c>
      <c r="V30" s="6">
        <f>INDEX(Sheet2!B:B,MATCH(MIN(1.1,MAX(ROUND(U30*20,0)/20,0.6)),Sheet2!A:A,0))</f>
        <v>0.98</v>
      </c>
      <c r="W30" s="1">
        <v>16458</v>
      </c>
      <c r="X30" s="1">
        <v>16779</v>
      </c>
      <c r="Y30" s="1">
        <v>16135</v>
      </c>
      <c r="Z30" s="1">
        <v>16920</v>
      </c>
      <c r="AA30" s="2">
        <v>3561</v>
      </c>
      <c r="AB30" s="2">
        <v>3534</v>
      </c>
      <c r="AC30" s="2">
        <v>3517</v>
      </c>
      <c r="AD30" s="2">
        <v>3488</v>
      </c>
      <c r="AE30" s="3">
        <v>2077</v>
      </c>
      <c r="AF30" s="3">
        <v>1978</v>
      </c>
      <c r="AG30" s="3">
        <v>2193</v>
      </c>
      <c r="AH30" s="3">
        <v>1964</v>
      </c>
      <c r="AI30" s="4">
        <v>1484</v>
      </c>
      <c r="AJ30" s="4">
        <v>1556</v>
      </c>
      <c r="AK30" s="4">
        <v>1324</v>
      </c>
      <c r="AL30" s="4">
        <v>1524</v>
      </c>
      <c r="AM30" s="5">
        <v>2600.6</v>
      </c>
      <c r="AN30" s="5">
        <v>2550.3000000000002</v>
      </c>
      <c r="AO30" s="5">
        <v>2816.6</v>
      </c>
      <c r="AP30" s="5">
        <v>2610.6</v>
      </c>
    </row>
    <row r="31" spans="1:42" x14ac:dyDescent="0.2">
      <c r="A31" t="s">
        <v>83</v>
      </c>
      <c r="B31" t="s">
        <v>84</v>
      </c>
      <c r="C31">
        <f t="shared" si="0"/>
        <v>2951.2</v>
      </c>
      <c r="D31" s="7">
        <f t="shared" si="1"/>
        <v>3216.5422563168672</v>
      </c>
      <c r="E31">
        <v>60</v>
      </c>
      <c r="F31" t="s">
        <v>66</v>
      </c>
      <c r="G31" t="s">
        <v>41</v>
      </c>
      <c r="H31" t="s">
        <v>38</v>
      </c>
      <c r="I31" t="s">
        <v>39</v>
      </c>
      <c r="J31" t="s">
        <v>39</v>
      </c>
      <c r="K31">
        <v>191</v>
      </c>
      <c r="L31">
        <v>188</v>
      </c>
      <c r="M31">
        <v>50</v>
      </c>
      <c r="N31">
        <v>196</v>
      </c>
      <c r="O31">
        <v>0.98</v>
      </c>
      <c r="P31">
        <v>1.9931000000000001</v>
      </c>
      <c r="Q31">
        <v>0.162328</v>
      </c>
      <c r="R31">
        <f t="shared" si="2"/>
        <v>16266.75</v>
      </c>
      <c r="S31">
        <f t="shared" si="3"/>
        <v>3018.75</v>
      </c>
      <c r="T31">
        <f t="shared" si="4"/>
        <v>1815.25</v>
      </c>
      <c r="U31" s="6">
        <f t="shared" si="5"/>
        <v>1.0261780104712042</v>
      </c>
      <c r="V31" s="6">
        <f>INDEX(Sheet2!B:B,MATCH(MIN(1.1,MAX(ROUND(U31*20,0)/20,0.6)),Sheet2!A:A,0))</f>
        <v>1</v>
      </c>
      <c r="W31" s="1">
        <v>16319</v>
      </c>
      <c r="X31" s="1">
        <v>16324</v>
      </c>
      <c r="Y31" s="1">
        <v>16266</v>
      </c>
      <c r="Z31" s="1">
        <v>16158</v>
      </c>
      <c r="AA31" s="2">
        <v>3022</v>
      </c>
      <c r="AB31" s="2">
        <v>3010</v>
      </c>
      <c r="AC31" s="2">
        <v>3009</v>
      </c>
      <c r="AD31" s="2">
        <v>3034</v>
      </c>
      <c r="AE31" s="3">
        <v>1820</v>
      </c>
      <c r="AF31" s="3">
        <v>1812</v>
      </c>
      <c r="AG31" s="3">
        <v>1793</v>
      </c>
      <c r="AH31" s="3">
        <v>1836</v>
      </c>
      <c r="AI31" s="4">
        <v>1202</v>
      </c>
      <c r="AJ31" s="4">
        <v>1198</v>
      </c>
      <c r="AK31" s="4">
        <v>1216</v>
      </c>
      <c r="AL31" s="4">
        <v>1198</v>
      </c>
      <c r="AM31" s="5">
        <v>2973.5</v>
      </c>
      <c r="AN31" s="5">
        <v>3007.4</v>
      </c>
      <c r="AO31" s="5">
        <v>2909.6</v>
      </c>
      <c r="AP31" s="5">
        <v>2914.3</v>
      </c>
    </row>
    <row r="32" spans="1:42" x14ac:dyDescent="0.2">
      <c r="A32" t="s">
        <v>83</v>
      </c>
      <c r="B32" t="s">
        <v>85</v>
      </c>
      <c r="C32">
        <f t="shared" si="0"/>
        <v>2747.7</v>
      </c>
      <c r="D32" s="7">
        <f t="shared" si="1"/>
        <v>3221.5887772865508</v>
      </c>
      <c r="E32">
        <v>60</v>
      </c>
      <c r="F32" t="s">
        <v>66</v>
      </c>
      <c r="G32" t="s">
        <v>41</v>
      </c>
      <c r="H32" t="s">
        <v>38</v>
      </c>
      <c r="I32" t="s">
        <v>39</v>
      </c>
      <c r="J32" t="s">
        <v>39</v>
      </c>
      <c r="K32">
        <v>193</v>
      </c>
      <c r="L32">
        <v>190</v>
      </c>
      <c r="M32">
        <v>50</v>
      </c>
      <c r="N32">
        <v>206</v>
      </c>
      <c r="O32">
        <v>0.98</v>
      </c>
      <c r="P32">
        <v>1.9921</v>
      </c>
      <c r="Q32">
        <v>0.15548899999999999</v>
      </c>
      <c r="R32">
        <f t="shared" si="2"/>
        <v>16405.75</v>
      </c>
      <c r="S32">
        <f t="shared" si="3"/>
        <v>2997.5</v>
      </c>
      <c r="T32">
        <f t="shared" si="4"/>
        <v>1941.75</v>
      </c>
      <c r="U32" s="6">
        <f t="shared" si="5"/>
        <v>1.0673575129533679</v>
      </c>
      <c r="V32" s="6">
        <f>INDEX(Sheet2!B:B,MATCH(MIN(1.1,MAX(ROUND(U32*20,0)/20,0.6)),Sheet2!A:A,0))</f>
        <v>1</v>
      </c>
      <c r="W32" s="1">
        <v>16192</v>
      </c>
      <c r="X32" s="1">
        <v>16503</v>
      </c>
      <c r="Y32" s="1">
        <v>16753</v>
      </c>
      <c r="Z32" s="1">
        <v>16175</v>
      </c>
      <c r="AA32" s="2">
        <v>2992</v>
      </c>
      <c r="AB32" s="2">
        <v>3006</v>
      </c>
      <c r="AC32" s="2">
        <v>3001</v>
      </c>
      <c r="AD32" s="2">
        <v>2991</v>
      </c>
      <c r="AE32" s="3">
        <v>2026</v>
      </c>
      <c r="AF32" s="3">
        <v>1894</v>
      </c>
      <c r="AG32" s="3">
        <v>1819</v>
      </c>
      <c r="AH32" s="3">
        <v>2028</v>
      </c>
      <c r="AI32" s="4">
        <v>966</v>
      </c>
      <c r="AJ32" s="4">
        <v>1112</v>
      </c>
      <c r="AK32" s="4">
        <v>1182</v>
      </c>
      <c r="AL32" s="4">
        <v>963</v>
      </c>
      <c r="AM32" s="5">
        <v>2921.1</v>
      </c>
      <c r="AN32" s="5">
        <v>2562.4</v>
      </c>
      <c r="AO32" s="5">
        <v>2583</v>
      </c>
      <c r="AP32" s="5">
        <v>2924.3</v>
      </c>
    </row>
    <row r="33" spans="1:42" x14ac:dyDescent="0.2">
      <c r="A33" t="s">
        <v>83</v>
      </c>
      <c r="B33" t="s">
        <v>86</v>
      </c>
      <c r="C33">
        <f t="shared" si="0"/>
        <v>2742.875</v>
      </c>
      <c r="D33" s="7">
        <f t="shared" si="1"/>
        <v>3861.152842724046</v>
      </c>
      <c r="E33">
        <v>60</v>
      </c>
      <c r="F33" t="s">
        <v>66</v>
      </c>
      <c r="G33" t="s">
        <v>37</v>
      </c>
      <c r="H33" t="s">
        <v>38</v>
      </c>
      <c r="I33" t="s">
        <v>39</v>
      </c>
      <c r="J33" t="s">
        <v>39</v>
      </c>
      <c r="K33">
        <v>210</v>
      </c>
      <c r="L33">
        <v>209</v>
      </c>
      <c r="M33">
        <v>50</v>
      </c>
      <c r="N33">
        <v>205</v>
      </c>
      <c r="O33">
        <v>0.98</v>
      </c>
      <c r="P33">
        <v>1.9931000000000001</v>
      </c>
      <c r="Q33">
        <v>0.12274599999999999</v>
      </c>
      <c r="R33">
        <f t="shared" si="2"/>
        <v>20063.75</v>
      </c>
      <c r="S33">
        <f t="shared" si="3"/>
        <v>3987.75</v>
      </c>
      <c r="T33">
        <f t="shared" si="4"/>
        <v>2448</v>
      </c>
      <c r="U33" s="6">
        <f t="shared" si="5"/>
        <v>0.97619047619047616</v>
      </c>
      <c r="V33" s="6">
        <f>INDEX(Sheet2!B:B,MATCH(MIN(1.1,MAX(ROUND(U33*20,0)/20,0.6)),Sheet2!A:A,0))</f>
        <v>0.98</v>
      </c>
      <c r="W33" s="1">
        <v>20190</v>
      </c>
      <c r="X33" s="1">
        <v>19850</v>
      </c>
      <c r="Y33" s="1">
        <v>20262</v>
      </c>
      <c r="Z33" s="1">
        <v>19953</v>
      </c>
      <c r="AA33" s="2">
        <v>3984</v>
      </c>
      <c r="AB33" s="2">
        <v>4022</v>
      </c>
      <c r="AC33" s="2">
        <v>3918</v>
      </c>
      <c r="AD33" s="2">
        <v>4027</v>
      </c>
      <c r="AE33" s="3">
        <v>2405</v>
      </c>
      <c r="AF33" s="3">
        <v>2499</v>
      </c>
      <c r="AG33" s="3">
        <v>2424</v>
      </c>
      <c r="AH33" s="3">
        <v>2464</v>
      </c>
      <c r="AI33" s="4">
        <v>1579</v>
      </c>
      <c r="AJ33" s="4">
        <v>1523</v>
      </c>
      <c r="AK33" s="4">
        <v>1494</v>
      </c>
      <c r="AL33" s="4">
        <v>1563</v>
      </c>
      <c r="AM33" s="5">
        <v>2693.5</v>
      </c>
      <c r="AN33" s="5">
        <v>2752.2</v>
      </c>
      <c r="AO33" s="5">
        <v>2840</v>
      </c>
      <c r="AP33" s="5">
        <v>2685.8</v>
      </c>
    </row>
    <row r="34" spans="1:42" x14ac:dyDescent="0.2">
      <c r="A34" t="s">
        <v>87</v>
      </c>
      <c r="B34" t="s">
        <v>88</v>
      </c>
      <c r="C34">
        <f t="shared" ref="C34:C65" si="6">AVERAGE(AM34:AP34)</f>
        <v>3460.8</v>
      </c>
      <c r="D34" s="7">
        <f t="shared" ref="D34:D65" si="7">(R34*2+S34-T34)/(K34*V34)*(1-Q34)*1000/46</f>
        <v>2434.7336371147403</v>
      </c>
      <c r="E34">
        <v>48</v>
      </c>
      <c r="F34" t="s">
        <v>66</v>
      </c>
      <c r="G34" t="s">
        <v>41</v>
      </c>
      <c r="H34" t="s">
        <v>38</v>
      </c>
      <c r="I34" t="s">
        <v>39</v>
      </c>
      <c r="J34" t="s">
        <v>39</v>
      </c>
      <c r="K34">
        <v>201</v>
      </c>
      <c r="L34">
        <v>202</v>
      </c>
      <c r="M34">
        <v>50</v>
      </c>
      <c r="N34">
        <v>170</v>
      </c>
      <c r="O34">
        <v>1</v>
      </c>
      <c r="P34">
        <v>1.9492</v>
      </c>
      <c r="Q34">
        <v>0.19836999999999999</v>
      </c>
      <c r="R34">
        <f t="shared" si="2"/>
        <v>13310.75</v>
      </c>
      <c r="S34">
        <f t="shared" si="3"/>
        <v>2025.75</v>
      </c>
      <c r="T34">
        <f t="shared" si="4"/>
        <v>1407.5</v>
      </c>
      <c r="U34" s="6">
        <f t="shared" si="5"/>
        <v>0.845771144278607</v>
      </c>
      <c r="V34" s="6">
        <f>INDEX(Sheet2!B:B,MATCH(MIN(1.1,MAX(ROUND(U34*20,0)/20,0.6)),Sheet2!A:A,0))</f>
        <v>0.97</v>
      </c>
      <c r="W34" s="1">
        <v>13353</v>
      </c>
      <c r="X34" s="1">
        <v>13502</v>
      </c>
      <c r="Y34" s="1">
        <v>13034</v>
      </c>
      <c r="Z34" s="1">
        <v>13354</v>
      </c>
      <c r="AA34" s="2">
        <v>2004</v>
      </c>
      <c r="AB34" s="2">
        <v>2027</v>
      </c>
      <c r="AC34" s="2">
        <v>2081</v>
      </c>
      <c r="AD34" s="2">
        <v>1991</v>
      </c>
      <c r="AE34" s="3">
        <v>1424</v>
      </c>
      <c r="AF34" s="3">
        <v>1354</v>
      </c>
      <c r="AG34" s="3">
        <v>1452</v>
      </c>
      <c r="AH34" s="3">
        <v>1400</v>
      </c>
      <c r="AI34" s="4">
        <v>580</v>
      </c>
      <c r="AJ34" s="4">
        <v>673</v>
      </c>
      <c r="AK34" s="4">
        <v>629</v>
      </c>
      <c r="AL34" s="4">
        <v>591</v>
      </c>
      <c r="AM34" s="5">
        <v>3663.9</v>
      </c>
      <c r="AN34" s="5">
        <v>3235.5</v>
      </c>
      <c r="AO34" s="5">
        <v>3357.3</v>
      </c>
      <c r="AP34" s="5">
        <v>3586.5</v>
      </c>
    </row>
    <row r="35" spans="1:42" x14ac:dyDescent="0.2">
      <c r="A35" t="s">
        <v>87</v>
      </c>
      <c r="B35" t="s">
        <v>89</v>
      </c>
      <c r="C35">
        <f t="shared" si="6"/>
        <v>2209.6999999999998</v>
      </c>
      <c r="D35" s="7">
        <f t="shared" si="7"/>
        <v>3372.0139609386874</v>
      </c>
      <c r="E35">
        <v>48</v>
      </c>
      <c r="F35" t="s">
        <v>66</v>
      </c>
      <c r="G35" t="s">
        <v>37</v>
      </c>
      <c r="H35" t="s">
        <v>38</v>
      </c>
      <c r="I35" t="s">
        <v>39</v>
      </c>
      <c r="J35" t="s">
        <v>39</v>
      </c>
      <c r="K35">
        <v>181</v>
      </c>
      <c r="L35">
        <v>179</v>
      </c>
      <c r="M35">
        <v>50</v>
      </c>
      <c r="N35">
        <v>179</v>
      </c>
      <c r="O35">
        <v>1</v>
      </c>
      <c r="P35">
        <v>1.9492</v>
      </c>
      <c r="Q35">
        <v>0.123336</v>
      </c>
      <c r="R35">
        <f t="shared" si="2"/>
        <v>14936</v>
      </c>
      <c r="S35">
        <f t="shared" si="3"/>
        <v>3228</v>
      </c>
      <c r="T35">
        <f t="shared" si="4"/>
        <v>1715.25</v>
      </c>
      <c r="U35" s="6">
        <f t="shared" si="5"/>
        <v>0.98895027624309395</v>
      </c>
      <c r="V35" s="6">
        <f>INDEX(Sheet2!B:B,MATCH(MIN(1.1,MAX(ROUND(U35*20,0)/20,0.6)),Sheet2!A:A,0))</f>
        <v>0.98</v>
      </c>
      <c r="W35" s="1">
        <v>14814</v>
      </c>
      <c r="X35" s="1">
        <v>14578</v>
      </c>
      <c r="Y35" s="1">
        <v>15203</v>
      </c>
      <c r="Z35" s="1">
        <v>15149</v>
      </c>
      <c r="AA35" s="2">
        <v>3273</v>
      </c>
      <c r="AB35" s="2">
        <v>3220</v>
      </c>
      <c r="AC35" s="2">
        <v>3202</v>
      </c>
      <c r="AD35" s="2">
        <v>3217</v>
      </c>
      <c r="AE35" s="3">
        <v>1721</v>
      </c>
      <c r="AF35" s="3">
        <v>1833</v>
      </c>
      <c r="AG35" s="3">
        <v>1654</v>
      </c>
      <c r="AH35" s="3">
        <v>1653</v>
      </c>
      <c r="AI35" s="4">
        <v>1552</v>
      </c>
      <c r="AJ35" s="4">
        <v>1387</v>
      </c>
      <c r="AK35" s="4">
        <v>1548</v>
      </c>
      <c r="AL35" s="4">
        <v>1564</v>
      </c>
      <c r="AM35" s="5">
        <v>2125.8000000000002</v>
      </c>
      <c r="AN35" s="5">
        <v>2321.6</v>
      </c>
      <c r="AO35" s="5">
        <v>2220.8000000000002</v>
      </c>
      <c r="AP35" s="5">
        <v>2170.6</v>
      </c>
    </row>
    <row r="36" spans="1:42" x14ac:dyDescent="0.2">
      <c r="A36" t="s">
        <v>90</v>
      </c>
      <c r="B36" t="s">
        <v>91</v>
      </c>
      <c r="C36">
        <f t="shared" si="6"/>
        <v>3538.75</v>
      </c>
      <c r="D36" s="7">
        <f t="shared" si="7"/>
        <v>1488.9758337091828</v>
      </c>
      <c r="E36">
        <v>76</v>
      </c>
      <c r="F36" t="s">
        <v>36</v>
      </c>
      <c r="G36" t="s">
        <v>41</v>
      </c>
      <c r="H36" t="s">
        <v>38</v>
      </c>
      <c r="I36" t="s">
        <v>45</v>
      </c>
      <c r="J36" t="s">
        <v>39</v>
      </c>
      <c r="K36">
        <v>241</v>
      </c>
      <c r="L36">
        <v>238</v>
      </c>
      <c r="M36">
        <v>50</v>
      </c>
      <c r="N36">
        <v>249</v>
      </c>
      <c r="O36">
        <v>0.98</v>
      </c>
      <c r="P36">
        <v>1.9924999999999999</v>
      </c>
      <c r="Q36">
        <v>0.125642</v>
      </c>
      <c r="R36">
        <f t="shared" si="2"/>
        <v>9077.5</v>
      </c>
      <c r="S36">
        <f t="shared" si="3"/>
        <v>3523.5</v>
      </c>
      <c r="T36">
        <f t="shared" si="4"/>
        <v>2799.75</v>
      </c>
      <c r="U36" s="6">
        <f t="shared" si="5"/>
        <v>1.0331950207468881</v>
      </c>
      <c r="V36" s="6">
        <f>INDEX(Sheet2!B:B,MATCH(MIN(1.1,MAX(ROUND(U36*20,0)/20,0.6)),Sheet2!A:A,0))</f>
        <v>1</v>
      </c>
      <c r="W36" s="1">
        <v>9549</v>
      </c>
      <c r="X36" s="1">
        <v>8427</v>
      </c>
      <c r="Y36" s="1">
        <v>9519</v>
      </c>
      <c r="Z36" s="1">
        <v>8815</v>
      </c>
      <c r="AA36" s="2">
        <v>3715</v>
      </c>
      <c r="AB36" s="2">
        <v>3342</v>
      </c>
      <c r="AC36" s="2">
        <v>3717</v>
      </c>
      <c r="AD36" s="2">
        <v>3320</v>
      </c>
      <c r="AE36" s="3">
        <v>2814</v>
      </c>
      <c r="AF36" s="3">
        <v>2788</v>
      </c>
      <c r="AG36" s="3">
        <v>2819</v>
      </c>
      <c r="AH36" s="3">
        <v>2778</v>
      </c>
      <c r="AI36" s="4">
        <v>901</v>
      </c>
      <c r="AJ36" s="4">
        <v>554</v>
      </c>
      <c r="AK36" s="4">
        <v>898</v>
      </c>
      <c r="AL36" s="4">
        <v>542</v>
      </c>
      <c r="AM36" s="5">
        <v>2897.5</v>
      </c>
      <c r="AN36" s="5">
        <v>4006.5</v>
      </c>
      <c r="AO36" s="5">
        <v>2943.2</v>
      </c>
      <c r="AP36" s="5">
        <v>4307.8</v>
      </c>
    </row>
    <row r="37" spans="1:42" x14ac:dyDescent="0.2">
      <c r="A37" t="s">
        <v>90</v>
      </c>
      <c r="B37" t="s">
        <v>92</v>
      </c>
      <c r="C37">
        <f t="shared" si="6"/>
        <v>16441.3</v>
      </c>
      <c r="D37" s="7">
        <f t="shared" si="7"/>
        <v>640.53738062296839</v>
      </c>
      <c r="E37">
        <v>76</v>
      </c>
      <c r="F37" t="s">
        <v>36</v>
      </c>
      <c r="G37" t="s">
        <v>37</v>
      </c>
      <c r="H37" t="s">
        <v>38</v>
      </c>
      <c r="I37" t="s">
        <v>45</v>
      </c>
      <c r="J37" t="s">
        <v>39</v>
      </c>
      <c r="K37">
        <v>211</v>
      </c>
      <c r="L37">
        <v>210</v>
      </c>
      <c r="M37">
        <v>50</v>
      </c>
      <c r="N37">
        <v>215</v>
      </c>
      <c r="O37">
        <v>0.98</v>
      </c>
      <c r="P37">
        <v>1.9924999999999999</v>
      </c>
      <c r="Q37">
        <v>0.13761999999999999</v>
      </c>
      <c r="R37">
        <f t="shared" si="2"/>
        <v>3620</v>
      </c>
      <c r="S37">
        <f t="shared" si="3"/>
        <v>1886.75</v>
      </c>
      <c r="T37">
        <f t="shared" si="4"/>
        <v>2061.75</v>
      </c>
      <c r="U37" s="6">
        <f t="shared" si="5"/>
        <v>1.018957345971564</v>
      </c>
      <c r="V37" s="6">
        <f>INDEX(Sheet2!B:B,MATCH(MIN(1.1,MAX(ROUND(U37*20,0)/20,0.6)),Sheet2!A:A,0))</f>
        <v>0.98</v>
      </c>
      <c r="W37" s="1">
        <v>3545</v>
      </c>
      <c r="X37" s="1">
        <v>4040</v>
      </c>
      <c r="Y37" s="1">
        <v>3399</v>
      </c>
      <c r="Z37" s="1">
        <v>3496</v>
      </c>
      <c r="AA37" s="2">
        <v>1824</v>
      </c>
      <c r="AB37" s="2">
        <v>2210</v>
      </c>
      <c r="AC37" s="2">
        <v>1707</v>
      </c>
      <c r="AD37" s="2">
        <v>1806</v>
      </c>
      <c r="AE37" s="3">
        <v>2041</v>
      </c>
      <c r="AF37" s="3">
        <v>2147</v>
      </c>
      <c r="AG37" s="3">
        <v>2038</v>
      </c>
      <c r="AH37" s="3">
        <v>2021</v>
      </c>
      <c r="AI37" s="4">
        <v>-217</v>
      </c>
      <c r="AJ37" s="4">
        <v>63</v>
      </c>
      <c r="AK37" s="4">
        <v>-331</v>
      </c>
      <c r="AL37" s="4">
        <v>-215</v>
      </c>
      <c r="AM37" s="5"/>
      <c r="AN37" s="5">
        <v>16441.3</v>
      </c>
      <c r="AO37" s="5"/>
      <c r="AP37" s="5"/>
    </row>
    <row r="38" spans="1:42" x14ac:dyDescent="0.2">
      <c r="A38" t="s">
        <v>93</v>
      </c>
      <c r="B38" t="s">
        <v>94</v>
      </c>
      <c r="C38">
        <f t="shared" si="6"/>
        <v>2567.9749999999999</v>
      </c>
      <c r="D38" s="7">
        <f t="shared" si="7"/>
        <v>1739.0295294430748</v>
      </c>
      <c r="E38">
        <v>77</v>
      </c>
      <c r="F38" t="s">
        <v>36</v>
      </c>
      <c r="G38" t="s">
        <v>41</v>
      </c>
      <c r="H38" t="s">
        <v>38</v>
      </c>
      <c r="I38" t="s">
        <v>45</v>
      </c>
      <c r="J38" t="s">
        <v>39</v>
      </c>
      <c r="K38">
        <v>388</v>
      </c>
      <c r="L38">
        <v>383</v>
      </c>
      <c r="M38">
        <v>50</v>
      </c>
      <c r="N38">
        <v>402</v>
      </c>
      <c r="O38">
        <v>0.98</v>
      </c>
      <c r="P38">
        <v>1.9911000000000001</v>
      </c>
      <c r="Q38">
        <v>0.14388600000000001</v>
      </c>
      <c r="R38">
        <f t="shared" si="2"/>
        <v>17338.25</v>
      </c>
      <c r="S38">
        <f t="shared" si="3"/>
        <v>4581.5</v>
      </c>
      <c r="T38">
        <f t="shared" si="4"/>
        <v>3003.25</v>
      </c>
      <c r="U38" s="6">
        <f t="shared" si="5"/>
        <v>1.0360824742268042</v>
      </c>
      <c r="V38" s="6">
        <f>INDEX(Sheet2!B:B,MATCH(MIN(1.1,MAX(ROUND(U38*20,0)/20,0.6)),Sheet2!A:A,0))</f>
        <v>1</v>
      </c>
      <c r="W38" s="1">
        <v>17438</v>
      </c>
      <c r="X38" s="1">
        <v>17294</v>
      </c>
      <c r="Y38" s="1">
        <v>17481</v>
      </c>
      <c r="Z38" s="1">
        <v>17140</v>
      </c>
      <c r="AA38" s="2">
        <v>4608</v>
      </c>
      <c r="AB38" s="2">
        <v>4585</v>
      </c>
      <c r="AC38" s="2">
        <v>4597</v>
      </c>
      <c r="AD38" s="2">
        <v>4536</v>
      </c>
      <c r="AE38" s="3">
        <v>2980</v>
      </c>
      <c r="AF38" s="3">
        <v>3007</v>
      </c>
      <c r="AG38" s="3">
        <v>2949</v>
      </c>
      <c r="AH38" s="3">
        <v>3077</v>
      </c>
      <c r="AI38" s="4">
        <v>1628</v>
      </c>
      <c r="AJ38" s="4">
        <v>1578</v>
      </c>
      <c r="AK38" s="4">
        <v>1648</v>
      </c>
      <c r="AL38" s="4">
        <v>1459</v>
      </c>
      <c r="AM38" s="5">
        <v>2514.4</v>
      </c>
      <c r="AN38" s="5">
        <v>2540.1999999999998</v>
      </c>
      <c r="AO38" s="5">
        <v>2496.9</v>
      </c>
      <c r="AP38" s="5">
        <v>2720.4</v>
      </c>
    </row>
    <row r="39" spans="1:42" x14ac:dyDescent="0.2">
      <c r="A39" t="s">
        <v>93</v>
      </c>
      <c r="B39" t="s">
        <v>95</v>
      </c>
      <c r="C39">
        <f t="shared" si="6"/>
        <v>2655.9</v>
      </c>
      <c r="D39" s="7">
        <f t="shared" si="7"/>
        <v>2035.528699022346</v>
      </c>
      <c r="E39">
        <v>77</v>
      </c>
      <c r="F39" t="s">
        <v>36</v>
      </c>
      <c r="G39" t="s">
        <v>41</v>
      </c>
      <c r="H39" t="s">
        <v>38</v>
      </c>
      <c r="I39" t="s">
        <v>45</v>
      </c>
      <c r="J39" t="s">
        <v>39</v>
      </c>
      <c r="K39">
        <v>358</v>
      </c>
      <c r="L39">
        <v>354</v>
      </c>
      <c r="M39">
        <v>50</v>
      </c>
      <c r="N39">
        <v>367</v>
      </c>
      <c r="O39">
        <v>1</v>
      </c>
      <c r="P39">
        <v>1.9985999999999999</v>
      </c>
      <c r="Q39">
        <v>0.17061399999999999</v>
      </c>
      <c r="R39">
        <f t="shared" si="2"/>
        <v>19283.5</v>
      </c>
      <c r="S39">
        <f t="shared" si="3"/>
        <v>5339.25</v>
      </c>
      <c r="T39">
        <f t="shared" si="4"/>
        <v>3489.5</v>
      </c>
      <c r="U39" s="6">
        <f t="shared" si="5"/>
        <v>1.0251396648044693</v>
      </c>
      <c r="V39" s="6">
        <f>INDEX(Sheet2!B:B,MATCH(MIN(1.1,MAX(ROUND(U39*20,0)/20,0.6)),Sheet2!A:A,0))</f>
        <v>1</v>
      </c>
      <c r="W39" s="1">
        <v>19930</v>
      </c>
      <c r="X39" s="1">
        <v>18942</v>
      </c>
      <c r="Y39" s="1">
        <v>18888</v>
      </c>
      <c r="Z39" s="1">
        <v>19374</v>
      </c>
      <c r="AA39" s="2">
        <v>5320</v>
      </c>
      <c r="AB39" s="2">
        <v>5346</v>
      </c>
      <c r="AC39" s="2">
        <v>5344</v>
      </c>
      <c r="AD39" s="2">
        <v>5347</v>
      </c>
      <c r="AE39" s="3">
        <v>3288</v>
      </c>
      <c r="AF39" s="3">
        <v>3607</v>
      </c>
      <c r="AG39" s="3">
        <v>3605</v>
      </c>
      <c r="AH39" s="3">
        <v>3458</v>
      </c>
      <c r="AI39" s="4">
        <v>2032</v>
      </c>
      <c r="AJ39" s="4">
        <v>1739</v>
      </c>
      <c r="AK39" s="4">
        <v>1739</v>
      </c>
      <c r="AL39" s="4">
        <v>1889</v>
      </c>
      <c r="AM39" s="5">
        <v>2494.1999999999998</v>
      </c>
      <c r="AN39" s="5">
        <v>2755.8</v>
      </c>
      <c r="AO39" s="5">
        <v>2744.2</v>
      </c>
      <c r="AP39" s="5">
        <v>2629.4</v>
      </c>
    </row>
    <row r="40" spans="1:42" x14ac:dyDescent="0.2">
      <c r="A40" t="s">
        <v>93</v>
      </c>
      <c r="B40" t="s">
        <v>96</v>
      </c>
      <c r="C40">
        <f t="shared" si="6"/>
        <v>2234.375</v>
      </c>
      <c r="D40" s="7">
        <f t="shared" si="7"/>
        <v>4882.6231178073149</v>
      </c>
      <c r="E40">
        <v>77</v>
      </c>
      <c r="F40" t="s">
        <v>36</v>
      </c>
      <c r="G40" t="s">
        <v>37</v>
      </c>
      <c r="H40" t="s">
        <v>38</v>
      </c>
      <c r="I40" t="s">
        <v>45</v>
      </c>
      <c r="J40" t="s">
        <v>39</v>
      </c>
      <c r="K40">
        <v>199</v>
      </c>
      <c r="L40">
        <v>197</v>
      </c>
      <c r="M40">
        <v>50</v>
      </c>
      <c r="N40">
        <v>199</v>
      </c>
      <c r="O40">
        <v>0.98</v>
      </c>
      <c r="P40">
        <v>1.9911000000000001</v>
      </c>
      <c r="Q40">
        <v>0.14089199999999999</v>
      </c>
      <c r="R40">
        <f t="shared" si="2"/>
        <v>24428</v>
      </c>
      <c r="S40">
        <f t="shared" si="3"/>
        <v>4444.25</v>
      </c>
      <c r="T40">
        <f t="shared" si="4"/>
        <v>2315.25</v>
      </c>
      <c r="U40" s="6">
        <f t="shared" si="5"/>
        <v>1</v>
      </c>
      <c r="V40" s="6">
        <f>INDEX(Sheet2!B:B,MATCH(MIN(1.1,MAX(ROUND(U40*20,0)/20,0.6)),Sheet2!A:A,0))</f>
        <v>0.98</v>
      </c>
      <c r="W40" s="1">
        <v>24305</v>
      </c>
      <c r="X40" s="1">
        <v>24766</v>
      </c>
      <c r="Y40" s="1">
        <v>24329</v>
      </c>
      <c r="Z40" s="1">
        <v>24312</v>
      </c>
      <c r="AA40" s="2">
        <v>4386</v>
      </c>
      <c r="AB40" s="2">
        <v>4501</v>
      </c>
      <c r="AC40" s="2">
        <v>4492</v>
      </c>
      <c r="AD40" s="2">
        <v>4398</v>
      </c>
      <c r="AE40" s="3">
        <v>2363</v>
      </c>
      <c r="AF40" s="3">
        <v>2214</v>
      </c>
      <c r="AG40" s="3">
        <v>2316</v>
      </c>
      <c r="AH40" s="3">
        <v>2368</v>
      </c>
      <c r="AI40" s="4">
        <v>2023</v>
      </c>
      <c r="AJ40" s="4">
        <v>2287</v>
      </c>
      <c r="AK40" s="4">
        <v>2176</v>
      </c>
      <c r="AL40" s="4">
        <v>2030</v>
      </c>
      <c r="AM40" s="5">
        <v>2309.1</v>
      </c>
      <c r="AN40" s="5">
        <v>2111.9</v>
      </c>
      <c r="AO40" s="5">
        <v>2194.6999999999998</v>
      </c>
      <c r="AP40" s="5">
        <v>2321.8000000000002</v>
      </c>
    </row>
    <row r="41" spans="1:42" x14ac:dyDescent="0.2">
      <c r="A41" t="s">
        <v>97</v>
      </c>
      <c r="B41" t="s">
        <v>98</v>
      </c>
      <c r="C41">
        <f t="shared" si="6"/>
        <v>2442.9250000000002</v>
      </c>
      <c r="D41" s="7">
        <f t="shared" si="7"/>
        <v>2548.2735257936074</v>
      </c>
      <c r="E41">
        <v>70</v>
      </c>
      <c r="F41" t="s">
        <v>66</v>
      </c>
      <c r="G41" t="s">
        <v>41</v>
      </c>
      <c r="H41" t="s">
        <v>38</v>
      </c>
      <c r="I41" t="s">
        <v>39</v>
      </c>
      <c r="J41" t="s">
        <v>39</v>
      </c>
      <c r="K41">
        <v>181</v>
      </c>
      <c r="L41">
        <v>179</v>
      </c>
      <c r="M41">
        <v>50</v>
      </c>
      <c r="N41">
        <v>176</v>
      </c>
      <c r="O41">
        <v>1</v>
      </c>
      <c r="P41">
        <v>2.0065</v>
      </c>
      <c r="Q41">
        <v>0.22781599999999999</v>
      </c>
      <c r="R41">
        <f t="shared" si="2"/>
        <v>13110.25</v>
      </c>
      <c r="S41">
        <f t="shared" si="3"/>
        <v>2498.75</v>
      </c>
      <c r="T41">
        <f t="shared" si="4"/>
        <v>1517.5</v>
      </c>
      <c r="U41" s="6">
        <f t="shared" si="5"/>
        <v>0.97237569060773477</v>
      </c>
      <c r="V41" s="6">
        <f>INDEX(Sheet2!B:B,MATCH(MIN(1.1,MAX(ROUND(U41*20,0)/20,0.6)),Sheet2!A:A,0))</f>
        <v>0.99</v>
      </c>
      <c r="W41" s="1">
        <v>12599</v>
      </c>
      <c r="X41" s="1">
        <v>13294</v>
      </c>
      <c r="Y41" s="1">
        <v>13330</v>
      </c>
      <c r="Z41" s="1">
        <v>13218</v>
      </c>
      <c r="AA41" s="2">
        <v>2564</v>
      </c>
      <c r="AB41" s="2">
        <v>2466</v>
      </c>
      <c r="AC41" s="2">
        <v>2485</v>
      </c>
      <c r="AD41" s="2">
        <v>2480</v>
      </c>
      <c r="AE41" s="3">
        <v>1653</v>
      </c>
      <c r="AF41" s="3">
        <v>1469</v>
      </c>
      <c r="AG41" s="3">
        <v>1464</v>
      </c>
      <c r="AH41" s="3">
        <v>1484</v>
      </c>
      <c r="AI41" s="4">
        <v>911</v>
      </c>
      <c r="AJ41" s="4">
        <v>997</v>
      </c>
      <c r="AK41" s="4">
        <v>1021</v>
      </c>
      <c r="AL41" s="4">
        <v>996</v>
      </c>
      <c r="AM41" s="5">
        <v>2497.9</v>
      </c>
      <c r="AN41" s="5">
        <v>2462</v>
      </c>
      <c r="AO41" s="5">
        <v>2376.8000000000002</v>
      </c>
      <c r="AP41" s="5">
        <v>2435</v>
      </c>
    </row>
    <row r="42" spans="1:42" x14ac:dyDescent="0.2">
      <c r="A42" t="s">
        <v>97</v>
      </c>
      <c r="B42" t="s">
        <v>99</v>
      </c>
      <c r="C42">
        <f t="shared" si="6"/>
        <v>3060.8249999999998</v>
      </c>
      <c r="D42" s="7">
        <f t="shared" si="7"/>
        <v>2140.4224034403728</v>
      </c>
      <c r="E42">
        <v>70</v>
      </c>
      <c r="F42" t="s">
        <v>66</v>
      </c>
      <c r="G42" t="s">
        <v>41</v>
      </c>
      <c r="H42" t="s">
        <v>38</v>
      </c>
      <c r="I42" t="s">
        <v>39</v>
      </c>
      <c r="J42" t="s">
        <v>39</v>
      </c>
      <c r="K42">
        <v>53</v>
      </c>
      <c r="L42">
        <v>53</v>
      </c>
      <c r="M42">
        <v>50</v>
      </c>
      <c r="N42">
        <v>44</v>
      </c>
      <c r="O42" t="s">
        <v>100</v>
      </c>
      <c r="P42" t="s">
        <v>80</v>
      </c>
      <c r="Q42">
        <v>0.27102799999999999</v>
      </c>
      <c r="R42">
        <f t="shared" si="2"/>
        <v>3371.75</v>
      </c>
      <c r="S42">
        <f t="shared" si="3"/>
        <v>745.75</v>
      </c>
      <c r="T42">
        <f t="shared" si="4"/>
        <v>545.5</v>
      </c>
      <c r="U42" s="6">
        <f t="shared" si="5"/>
        <v>0.83018867924528306</v>
      </c>
      <c r="V42" s="6">
        <f>INDEX(Sheet2!B:B,MATCH(MIN(1.1,MAX(ROUND(U42*20,0)/20,0.6)),Sheet2!A:A,0))</f>
        <v>0.97</v>
      </c>
      <c r="W42" s="1">
        <v>3188</v>
      </c>
      <c r="X42" s="1">
        <v>3710</v>
      </c>
      <c r="Y42" s="1">
        <v>3123</v>
      </c>
      <c r="Z42" s="1">
        <v>3466</v>
      </c>
      <c r="AA42" s="2">
        <v>758</v>
      </c>
      <c r="AB42" s="2">
        <v>702</v>
      </c>
      <c r="AC42" s="2">
        <v>768</v>
      </c>
      <c r="AD42" s="2">
        <v>755</v>
      </c>
      <c r="AE42" s="3">
        <v>584</v>
      </c>
      <c r="AF42" s="3">
        <v>493</v>
      </c>
      <c r="AG42" s="3">
        <v>572</v>
      </c>
      <c r="AH42" s="3">
        <v>533</v>
      </c>
      <c r="AI42" s="4">
        <v>174</v>
      </c>
      <c r="AJ42" s="4">
        <v>209</v>
      </c>
      <c r="AK42" s="4">
        <v>196</v>
      </c>
      <c r="AL42" s="4">
        <v>222</v>
      </c>
      <c r="AM42" s="5">
        <v>3338.4</v>
      </c>
      <c r="AN42" s="5">
        <v>3195</v>
      </c>
      <c r="AO42" s="5">
        <v>2875.6</v>
      </c>
      <c r="AP42" s="5">
        <v>2834.3</v>
      </c>
    </row>
    <row r="43" spans="1:42" x14ac:dyDescent="0.2">
      <c r="A43" t="s">
        <v>97</v>
      </c>
      <c r="B43" t="s">
        <v>101</v>
      </c>
      <c r="C43">
        <f t="shared" si="6"/>
        <v>2510.375</v>
      </c>
      <c r="D43" s="7">
        <f t="shared" si="7"/>
        <v>3536.6506012813561</v>
      </c>
      <c r="E43">
        <v>70</v>
      </c>
      <c r="F43" t="s">
        <v>66</v>
      </c>
      <c r="G43" t="s">
        <v>37</v>
      </c>
      <c r="H43" t="s">
        <v>38</v>
      </c>
      <c r="I43" t="s">
        <v>39</v>
      </c>
      <c r="J43" t="s">
        <v>39</v>
      </c>
      <c r="K43">
        <v>221</v>
      </c>
      <c r="L43">
        <v>220</v>
      </c>
      <c r="M43">
        <v>50</v>
      </c>
      <c r="N43">
        <v>214</v>
      </c>
      <c r="O43">
        <v>1</v>
      </c>
      <c r="P43">
        <v>2.0065</v>
      </c>
      <c r="Q43">
        <v>0.13457</v>
      </c>
      <c r="R43">
        <f t="shared" si="2"/>
        <v>19670.5</v>
      </c>
      <c r="S43">
        <f t="shared" si="3"/>
        <v>4139.25</v>
      </c>
      <c r="T43">
        <f t="shared" si="4"/>
        <v>2351.5</v>
      </c>
      <c r="U43" s="6">
        <f t="shared" si="5"/>
        <v>0.96832579185520362</v>
      </c>
      <c r="V43" s="6">
        <f>INDEX(Sheet2!B:B,MATCH(MIN(1.1,MAX(ROUND(U43*20,0)/20,0.6)),Sheet2!A:A,0))</f>
        <v>0.99</v>
      </c>
      <c r="W43" s="1">
        <v>19218</v>
      </c>
      <c r="X43" s="1">
        <v>19791</v>
      </c>
      <c r="Y43" s="1">
        <v>19943</v>
      </c>
      <c r="Z43" s="1">
        <v>19730</v>
      </c>
      <c r="AA43" s="2">
        <v>4135</v>
      </c>
      <c r="AB43" s="2">
        <v>4091</v>
      </c>
      <c r="AC43" s="2">
        <v>4202</v>
      </c>
      <c r="AD43" s="2">
        <v>4129</v>
      </c>
      <c r="AE43" s="3">
        <v>2503</v>
      </c>
      <c r="AF43" s="3">
        <v>2351</v>
      </c>
      <c r="AG43" s="3">
        <v>2220</v>
      </c>
      <c r="AH43" s="3">
        <v>2332</v>
      </c>
      <c r="AI43" s="4">
        <v>1632</v>
      </c>
      <c r="AJ43" s="4">
        <v>1740</v>
      </c>
      <c r="AK43" s="4">
        <v>1982</v>
      </c>
      <c r="AL43" s="4">
        <v>1797</v>
      </c>
      <c r="AM43" s="5">
        <v>2646.2</v>
      </c>
      <c r="AN43" s="5">
        <v>2589</v>
      </c>
      <c r="AO43" s="5">
        <v>2324.1</v>
      </c>
      <c r="AP43" s="5">
        <v>2482.1999999999998</v>
      </c>
    </row>
    <row r="44" spans="1:42" x14ac:dyDescent="0.2">
      <c r="A44" t="s">
        <v>102</v>
      </c>
      <c r="B44" t="s">
        <v>103</v>
      </c>
      <c r="C44">
        <f t="shared" si="6"/>
        <v>2800.6</v>
      </c>
      <c r="D44" s="7">
        <f t="shared" si="7"/>
        <v>4832.8670068795564</v>
      </c>
      <c r="E44">
        <v>68</v>
      </c>
      <c r="F44" t="s">
        <v>66</v>
      </c>
      <c r="G44" t="s">
        <v>41</v>
      </c>
      <c r="H44" t="s">
        <v>104</v>
      </c>
      <c r="I44" t="s">
        <v>105</v>
      </c>
      <c r="J44" t="s">
        <v>105</v>
      </c>
      <c r="K44">
        <v>261</v>
      </c>
      <c r="L44">
        <v>257</v>
      </c>
      <c r="M44">
        <v>50</v>
      </c>
      <c r="N44">
        <v>231</v>
      </c>
      <c r="O44">
        <v>0.98</v>
      </c>
      <c r="P44">
        <v>2.0186999999999999</v>
      </c>
      <c r="Q44">
        <v>8.0912999999999999E-2</v>
      </c>
      <c r="R44">
        <f t="shared" si="2"/>
        <v>30094.75</v>
      </c>
      <c r="S44">
        <f t="shared" si="3"/>
        <v>3799.75</v>
      </c>
      <c r="T44">
        <f t="shared" si="4"/>
        <v>1489</v>
      </c>
      <c r="U44" s="6">
        <f t="shared" si="5"/>
        <v>0.88505747126436785</v>
      </c>
      <c r="V44" s="6">
        <f>INDEX(Sheet2!B:B,MATCH(MIN(1.1,MAX(ROUND(U44*20,0)/20,0.6)),Sheet2!A:A,0))</f>
        <v>0.99</v>
      </c>
      <c r="W44" s="1">
        <v>30158</v>
      </c>
      <c r="X44" s="1">
        <v>30097</v>
      </c>
      <c r="Y44" s="1">
        <v>30079</v>
      </c>
      <c r="Z44" s="1">
        <v>30045</v>
      </c>
      <c r="AA44" s="2">
        <v>3792</v>
      </c>
      <c r="AB44" s="2">
        <v>3758</v>
      </c>
      <c r="AC44" s="2">
        <v>3832</v>
      </c>
      <c r="AD44" s="2">
        <v>3817</v>
      </c>
      <c r="AE44" s="3">
        <v>1474</v>
      </c>
      <c r="AF44" s="3">
        <v>1505</v>
      </c>
      <c r="AG44" s="3">
        <v>1493</v>
      </c>
      <c r="AH44" s="3">
        <v>1484</v>
      </c>
      <c r="AI44" s="4">
        <v>2318</v>
      </c>
      <c r="AJ44" s="4">
        <v>2253</v>
      </c>
      <c r="AK44" s="4">
        <v>2339</v>
      </c>
      <c r="AL44" s="4">
        <v>2333</v>
      </c>
      <c r="AM44" s="5">
        <v>2782.8</v>
      </c>
      <c r="AN44" s="5">
        <v>2864.2</v>
      </c>
      <c r="AO44" s="5">
        <v>2780.4</v>
      </c>
      <c r="AP44" s="5">
        <v>2775</v>
      </c>
    </row>
    <row r="45" spans="1:42" x14ac:dyDescent="0.2">
      <c r="A45" t="s">
        <v>102</v>
      </c>
      <c r="B45" t="s">
        <v>106</v>
      </c>
      <c r="C45">
        <f t="shared" si="6"/>
        <v>4007</v>
      </c>
      <c r="D45" s="7">
        <f t="shared" si="7"/>
        <v>2216.5585074333262</v>
      </c>
      <c r="E45">
        <v>68</v>
      </c>
      <c r="F45" t="s">
        <v>66</v>
      </c>
      <c r="G45" t="s">
        <v>41</v>
      </c>
      <c r="H45" t="s">
        <v>104</v>
      </c>
      <c r="I45" t="s">
        <v>105</v>
      </c>
      <c r="J45" t="s">
        <v>105</v>
      </c>
      <c r="K45">
        <v>265</v>
      </c>
      <c r="L45">
        <v>262</v>
      </c>
      <c r="M45">
        <v>50</v>
      </c>
      <c r="N45">
        <v>267</v>
      </c>
      <c r="O45">
        <v>0.98</v>
      </c>
      <c r="P45">
        <v>1.998</v>
      </c>
      <c r="Q45">
        <v>8.3422999999999997E-2</v>
      </c>
      <c r="R45">
        <f t="shared" si="2"/>
        <v>13947</v>
      </c>
      <c r="S45">
        <f t="shared" si="3"/>
        <v>2439.25</v>
      </c>
      <c r="T45">
        <f t="shared" si="4"/>
        <v>1443.75</v>
      </c>
      <c r="U45" s="6">
        <f t="shared" si="5"/>
        <v>1.0075471698113208</v>
      </c>
      <c r="V45" s="6">
        <f>INDEX(Sheet2!B:B,MATCH(MIN(1.1,MAX(ROUND(U45*20,0)/20,0.6)),Sheet2!A:A,0))</f>
        <v>0.98</v>
      </c>
      <c r="W45" s="1">
        <v>13957</v>
      </c>
      <c r="X45" s="1">
        <v>13874</v>
      </c>
      <c r="Y45" s="1">
        <v>13845</v>
      </c>
      <c r="Z45" s="1">
        <v>14112</v>
      </c>
      <c r="AA45" s="2">
        <v>2441</v>
      </c>
      <c r="AB45" s="2">
        <v>2450</v>
      </c>
      <c r="AC45" s="2">
        <v>2457</v>
      </c>
      <c r="AD45" s="2">
        <v>2409</v>
      </c>
      <c r="AE45" s="3">
        <v>1450</v>
      </c>
      <c r="AF45" s="3">
        <v>1457</v>
      </c>
      <c r="AG45" s="3">
        <v>1445</v>
      </c>
      <c r="AH45" s="3">
        <v>1423</v>
      </c>
      <c r="AI45" s="4">
        <v>991</v>
      </c>
      <c r="AJ45" s="4">
        <v>993</v>
      </c>
      <c r="AK45" s="4">
        <v>1012</v>
      </c>
      <c r="AL45" s="4">
        <v>986</v>
      </c>
      <c r="AM45" s="5">
        <v>3978.9</v>
      </c>
      <c r="AN45" s="5">
        <v>3977.8</v>
      </c>
      <c r="AO45" s="5">
        <v>3964.4</v>
      </c>
      <c r="AP45" s="5">
        <v>4106.8999999999996</v>
      </c>
    </row>
    <row r="46" spans="1:42" x14ac:dyDescent="0.2">
      <c r="A46" t="s">
        <v>102</v>
      </c>
      <c r="B46" t="s">
        <v>107</v>
      </c>
      <c r="C46">
        <f t="shared" si="6"/>
        <v>2531.625</v>
      </c>
      <c r="D46" s="7">
        <f t="shared" si="7"/>
        <v>1219.6981021820493</v>
      </c>
      <c r="E46">
        <v>68</v>
      </c>
      <c r="F46" t="s">
        <v>66</v>
      </c>
      <c r="G46" t="s">
        <v>37</v>
      </c>
      <c r="H46" t="s">
        <v>104</v>
      </c>
      <c r="I46" t="s">
        <v>105</v>
      </c>
      <c r="J46" t="s">
        <v>105</v>
      </c>
      <c r="K46">
        <v>289</v>
      </c>
      <c r="L46">
        <v>285</v>
      </c>
      <c r="M46">
        <v>50</v>
      </c>
      <c r="N46">
        <v>284</v>
      </c>
      <c r="O46">
        <v>0.98</v>
      </c>
      <c r="P46">
        <v>1.998</v>
      </c>
      <c r="Q46">
        <v>8.9141999999999999E-2</v>
      </c>
      <c r="R46">
        <f t="shared" si="2"/>
        <v>8230</v>
      </c>
      <c r="S46">
        <f t="shared" si="3"/>
        <v>2196.75</v>
      </c>
      <c r="T46">
        <f t="shared" si="4"/>
        <v>1211.25</v>
      </c>
      <c r="U46" s="6">
        <f t="shared" si="5"/>
        <v>0.98269896193771622</v>
      </c>
      <c r="V46" s="6">
        <f>INDEX(Sheet2!B:B,MATCH(MIN(1.1,MAX(ROUND(U46*20,0)/20,0.6)),Sheet2!A:A,0))</f>
        <v>0.98</v>
      </c>
      <c r="W46" s="1">
        <v>8263</v>
      </c>
      <c r="X46" s="1">
        <v>8217</v>
      </c>
      <c r="Y46" s="1">
        <v>8269</v>
      </c>
      <c r="Z46" s="1">
        <v>8171</v>
      </c>
      <c r="AA46" s="2">
        <v>2191</v>
      </c>
      <c r="AB46" s="2">
        <v>2206</v>
      </c>
      <c r="AC46" s="2">
        <v>2203</v>
      </c>
      <c r="AD46" s="2">
        <v>2187</v>
      </c>
      <c r="AE46" s="3">
        <v>1199</v>
      </c>
      <c r="AF46" s="3">
        <v>1212</v>
      </c>
      <c r="AG46" s="3">
        <v>1215</v>
      </c>
      <c r="AH46" s="3">
        <v>1219</v>
      </c>
      <c r="AI46" s="4">
        <v>992</v>
      </c>
      <c r="AJ46" s="4">
        <v>994</v>
      </c>
      <c r="AK46" s="4">
        <v>988</v>
      </c>
      <c r="AL46" s="4">
        <v>968</v>
      </c>
      <c r="AM46" s="5">
        <v>2534.1</v>
      </c>
      <c r="AN46" s="5">
        <v>2535.9</v>
      </c>
      <c r="AO46" s="5">
        <v>2517.6999999999998</v>
      </c>
      <c r="AP46" s="5">
        <v>2538.8000000000002</v>
      </c>
    </row>
    <row r="47" spans="1:42" x14ac:dyDescent="0.2">
      <c r="A47" t="s">
        <v>108</v>
      </c>
      <c r="B47" t="s">
        <v>109</v>
      </c>
      <c r="C47">
        <f t="shared" si="6"/>
        <v>3262.75</v>
      </c>
      <c r="D47" s="7">
        <f t="shared" si="7"/>
        <v>1234.4654434283098</v>
      </c>
      <c r="E47">
        <v>61</v>
      </c>
      <c r="F47" t="s">
        <v>66</v>
      </c>
      <c r="G47" t="s">
        <v>41</v>
      </c>
      <c r="H47" t="s">
        <v>104</v>
      </c>
      <c r="I47" t="s">
        <v>105</v>
      </c>
      <c r="J47" t="s">
        <v>105</v>
      </c>
      <c r="K47">
        <v>278</v>
      </c>
      <c r="L47">
        <v>275</v>
      </c>
      <c r="M47">
        <v>50</v>
      </c>
      <c r="N47">
        <v>273</v>
      </c>
      <c r="O47">
        <v>0.9</v>
      </c>
      <c r="P47">
        <v>2</v>
      </c>
      <c r="Q47">
        <v>7.9882999999999996E-2</v>
      </c>
      <c r="R47">
        <f t="shared" si="2"/>
        <v>8017.25</v>
      </c>
      <c r="S47">
        <f t="shared" si="3"/>
        <v>2103.25</v>
      </c>
      <c r="T47">
        <f t="shared" si="4"/>
        <v>1324</v>
      </c>
      <c r="U47" s="6">
        <f t="shared" si="5"/>
        <v>0.98201438848920863</v>
      </c>
      <c r="V47" s="6">
        <f>INDEX(Sheet2!B:B,MATCH(MIN(1.1,MAX(ROUND(U47*20,0)/20,0.6)),Sheet2!A:A,0))</f>
        <v>0.98</v>
      </c>
      <c r="W47" s="1">
        <v>8209</v>
      </c>
      <c r="X47" s="1">
        <v>7891</v>
      </c>
      <c r="Y47" s="1">
        <v>8190</v>
      </c>
      <c r="Z47" s="1">
        <v>7779</v>
      </c>
      <c r="AA47" s="2">
        <v>2083</v>
      </c>
      <c r="AB47" s="2">
        <v>2114</v>
      </c>
      <c r="AC47" s="2">
        <v>2086</v>
      </c>
      <c r="AD47" s="2">
        <v>2130</v>
      </c>
      <c r="AE47" s="3">
        <v>1300</v>
      </c>
      <c r="AF47" s="3">
        <v>1349</v>
      </c>
      <c r="AG47" s="3">
        <v>1301</v>
      </c>
      <c r="AH47" s="3">
        <v>1346</v>
      </c>
      <c r="AI47" s="4">
        <v>783</v>
      </c>
      <c r="AJ47" s="4">
        <v>765</v>
      </c>
      <c r="AK47" s="4">
        <v>785</v>
      </c>
      <c r="AL47" s="4">
        <v>784</v>
      </c>
      <c r="AM47" s="5">
        <v>3382.1</v>
      </c>
      <c r="AN47" s="5">
        <v>3217.4</v>
      </c>
      <c r="AO47" s="5">
        <v>3277</v>
      </c>
      <c r="AP47" s="5">
        <v>3174.5</v>
      </c>
    </row>
    <row r="48" spans="1:42" x14ac:dyDescent="0.2">
      <c r="A48" t="s">
        <v>108</v>
      </c>
      <c r="B48" t="s">
        <v>110</v>
      </c>
      <c r="C48">
        <f t="shared" si="6"/>
        <v>3184.5749999999998</v>
      </c>
      <c r="D48" s="7">
        <f>(R48*2+S48-T48)/(K48*V48)*(1-Q48)*1000/46</f>
        <v>1551.7349651644456</v>
      </c>
      <c r="E48">
        <v>61</v>
      </c>
      <c r="F48" t="s">
        <v>66</v>
      </c>
      <c r="G48" t="s">
        <v>37</v>
      </c>
      <c r="H48" t="s">
        <v>104</v>
      </c>
      <c r="I48" t="s">
        <v>105</v>
      </c>
      <c r="J48" t="s">
        <v>105</v>
      </c>
      <c r="K48">
        <v>287</v>
      </c>
      <c r="L48">
        <v>284</v>
      </c>
      <c r="M48">
        <v>50</v>
      </c>
      <c r="N48">
        <v>279</v>
      </c>
      <c r="O48">
        <v>0.9</v>
      </c>
      <c r="P48">
        <v>2</v>
      </c>
      <c r="Q48">
        <v>8.0960000000000004E-2</v>
      </c>
      <c r="R48">
        <f t="shared" si="2"/>
        <v>10542.25</v>
      </c>
      <c r="S48">
        <f t="shared" si="3"/>
        <v>2402.25</v>
      </c>
      <c r="T48">
        <f t="shared" si="4"/>
        <v>1419</v>
      </c>
      <c r="U48" s="6">
        <f t="shared" si="5"/>
        <v>0.97212543554006969</v>
      </c>
      <c r="V48" s="6">
        <f>INDEX(Sheet2!B:B,MATCH(MIN(1.1,MAX(ROUND(U48*20,0)/20,0.6)),Sheet2!A:A,0))</f>
        <v>0.99</v>
      </c>
      <c r="W48" s="1">
        <v>10716</v>
      </c>
      <c r="X48" s="1">
        <v>10412</v>
      </c>
      <c r="Y48" s="1">
        <v>10609</v>
      </c>
      <c r="Z48" s="1">
        <v>10432</v>
      </c>
      <c r="AA48" s="2">
        <v>2362</v>
      </c>
      <c r="AB48" s="2">
        <v>2434</v>
      </c>
      <c r="AC48" s="2">
        <v>2382</v>
      </c>
      <c r="AD48" s="2">
        <v>2431</v>
      </c>
      <c r="AE48" s="3">
        <v>1405</v>
      </c>
      <c r="AF48" s="3">
        <v>1436</v>
      </c>
      <c r="AG48" s="3">
        <v>1408</v>
      </c>
      <c r="AH48" s="3">
        <v>1427</v>
      </c>
      <c r="AI48" s="4">
        <v>957</v>
      </c>
      <c r="AJ48" s="4">
        <v>998</v>
      </c>
      <c r="AK48" s="4">
        <v>974</v>
      </c>
      <c r="AL48" s="4">
        <v>1004</v>
      </c>
      <c r="AM48" s="5">
        <v>3318.6</v>
      </c>
      <c r="AN48" s="5">
        <v>3104.2</v>
      </c>
      <c r="AO48" s="5">
        <v>3218.1</v>
      </c>
      <c r="AP48" s="5">
        <v>3097.4</v>
      </c>
    </row>
    <row r="49" spans="1:42" x14ac:dyDescent="0.2">
      <c r="A49" t="s">
        <v>111</v>
      </c>
      <c r="B49" t="s">
        <v>112</v>
      </c>
      <c r="C49">
        <f t="shared" si="6"/>
        <v>5637.8249999999998</v>
      </c>
      <c r="D49" s="7">
        <f t="shared" si="7"/>
        <v>4552.9480548767488</v>
      </c>
      <c r="E49">
        <v>24</v>
      </c>
      <c r="F49" t="s">
        <v>66</v>
      </c>
      <c r="G49" t="s">
        <v>41</v>
      </c>
      <c r="H49" t="s">
        <v>104</v>
      </c>
      <c r="I49" t="s">
        <v>105</v>
      </c>
      <c r="J49" t="s">
        <v>105</v>
      </c>
      <c r="K49">
        <v>241</v>
      </c>
      <c r="L49">
        <v>238</v>
      </c>
      <c r="M49">
        <v>50</v>
      </c>
      <c r="N49">
        <v>218</v>
      </c>
      <c r="O49">
        <v>0.96</v>
      </c>
      <c r="P49">
        <v>1.9964</v>
      </c>
      <c r="Q49">
        <v>4.6434000000000003E-2</v>
      </c>
      <c r="R49">
        <f t="shared" si="2"/>
        <v>25545.25</v>
      </c>
      <c r="S49">
        <f t="shared" si="3"/>
        <v>3260.5</v>
      </c>
      <c r="T49">
        <f t="shared" si="4"/>
        <v>1948.5</v>
      </c>
      <c r="U49" s="6">
        <f t="shared" si="5"/>
        <v>0.9045643153526971</v>
      </c>
      <c r="V49" s="6">
        <f>INDEX(Sheet2!B:B,MATCH(MIN(1.1,MAX(ROUND(U49*20,0)/20,0.6)),Sheet2!A:A,0))</f>
        <v>0.99</v>
      </c>
      <c r="W49" s="1">
        <v>25632</v>
      </c>
      <c r="X49" s="1">
        <v>25583</v>
      </c>
      <c r="Y49" s="1">
        <v>25465</v>
      </c>
      <c r="Z49" s="1">
        <v>25501</v>
      </c>
      <c r="AA49" s="2">
        <v>3260</v>
      </c>
      <c r="AB49" s="2">
        <v>3260</v>
      </c>
      <c r="AC49" s="2">
        <v>3268</v>
      </c>
      <c r="AD49" s="2">
        <v>3254</v>
      </c>
      <c r="AE49" s="3">
        <v>1916</v>
      </c>
      <c r="AF49" s="3">
        <v>1927</v>
      </c>
      <c r="AG49" s="3">
        <v>1980</v>
      </c>
      <c r="AH49" s="3">
        <v>1971</v>
      </c>
      <c r="AI49" s="4">
        <v>1344</v>
      </c>
      <c r="AJ49" s="4">
        <v>1333</v>
      </c>
      <c r="AK49" s="4">
        <v>1288</v>
      </c>
      <c r="AL49" s="4">
        <v>1283</v>
      </c>
      <c r="AM49" s="5">
        <v>5487.3</v>
      </c>
      <c r="AN49" s="5">
        <v>5535.5</v>
      </c>
      <c r="AO49" s="5">
        <v>5764.7</v>
      </c>
      <c r="AP49" s="5">
        <v>5763.8</v>
      </c>
    </row>
    <row r="50" spans="1:42" x14ac:dyDescent="0.2">
      <c r="A50" t="s">
        <v>111</v>
      </c>
      <c r="B50" t="s">
        <v>113</v>
      </c>
      <c r="C50">
        <f t="shared" si="6"/>
        <v>4250.875</v>
      </c>
      <c r="D50" s="7">
        <f t="shared" si="7"/>
        <v>4878.188327402816</v>
      </c>
      <c r="E50">
        <v>24</v>
      </c>
      <c r="F50" t="s">
        <v>66</v>
      </c>
      <c r="G50" t="s">
        <v>37</v>
      </c>
      <c r="H50" t="s">
        <v>104</v>
      </c>
      <c r="I50" t="s">
        <v>105</v>
      </c>
      <c r="J50" t="s">
        <v>105</v>
      </c>
      <c r="K50">
        <v>264</v>
      </c>
      <c r="L50">
        <v>262</v>
      </c>
      <c r="M50">
        <v>50</v>
      </c>
      <c r="N50">
        <v>238</v>
      </c>
      <c r="O50">
        <v>0.96</v>
      </c>
      <c r="P50">
        <v>1.9964</v>
      </c>
      <c r="Q50">
        <v>5.3655000000000001E-2</v>
      </c>
      <c r="R50">
        <f t="shared" si="2"/>
        <v>30005.25</v>
      </c>
      <c r="S50">
        <f t="shared" si="3"/>
        <v>3970.75</v>
      </c>
      <c r="T50">
        <f t="shared" si="4"/>
        <v>2007.75</v>
      </c>
      <c r="U50" s="6">
        <f t="shared" si="5"/>
        <v>0.90151515151515149</v>
      </c>
      <c r="V50" s="6">
        <f>INDEX(Sheet2!B:B,MATCH(MIN(1.1,MAX(ROUND(U50*20,0)/20,0.6)),Sheet2!A:A,0))</f>
        <v>0.99</v>
      </c>
      <c r="W50" s="1">
        <v>30018</v>
      </c>
      <c r="X50" s="1">
        <v>30039</v>
      </c>
      <c r="Y50" s="1">
        <v>29901</v>
      </c>
      <c r="Z50" s="1">
        <v>30063</v>
      </c>
      <c r="AA50" s="2">
        <v>3967</v>
      </c>
      <c r="AB50" s="2">
        <v>3979</v>
      </c>
      <c r="AC50" s="2">
        <v>3984</v>
      </c>
      <c r="AD50" s="2">
        <v>3953</v>
      </c>
      <c r="AE50" s="3">
        <v>2001</v>
      </c>
      <c r="AF50" s="3">
        <v>2000</v>
      </c>
      <c r="AG50" s="3">
        <v>2019</v>
      </c>
      <c r="AH50" s="3">
        <v>2011</v>
      </c>
      <c r="AI50" s="4">
        <v>1966</v>
      </c>
      <c r="AJ50" s="4">
        <v>1979</v>
      </c>
      <c r="AK50" s="4">
        <v>1965</v>
      </c>
      <c r="AL50" s="4">
        <v>1942</v>
      </c>
      <c r="AM50" s="5">
        <v>4252</v>
      </c>
      <c r="AN50" s="5">
        <v>4224.3</v>
      </c>
      <c r="AO50" s="5">
        <v>4257</v>
      </c>
      <c r="AP50" s="5">
        <v>4270.2</v>
      </c>
    </row>
    <row r="51" spans="1:42" x14ac:dyDescent="0.2">
      <c r="A51" t="s">
        <v>114</v>
      </c>
      <c r="B51" t="s">
        <v>115</v>
      </c>
      <c r="C51">
        <f t="shared" si="6"/>
        <v>2585.5500000000002</v>
      </c>
      <c r="D51" s="7">
        <f t="shared" si="7"/>
        <v>2516.0582080200502</v>
      </c>
      <c r="E51">
        <v>64</v>
      </c>
      <c r="F51" t="s">
        <v>36</v>
      </c>
      <c r="G51" t="s">
        <v>41</v>
      </c>
      <c r="H51" t="s">
        <v>104</v>
      </c>
      <c r="I51" t="s">
        <v>105</v>
      </c>
      <c r="J51" t="s">
        <v>105</v>
      </c>
      <c r="K51">
        <v>228</v>
      </c>
      <c r="L51">
        <v>225</v>
      </c>
      <c r="M51">
        <v>50</v>
      </c>
      <c r="N51">
        <v>227</v>
      </c>
      <c r="O51">
        <v>1</v>
      </c>
      <c r="P51">
        <v>1.9923</v>
      </c>
      <c r="Q51">
        <v>7.9511999999999999E-2</v>
      </c>
      <c r="R51">
        <f t="shared" si="2"/>
        <v>13534.5</v>
      </c>
      <c r="S51">
        <f t="shared" si="3"/>
        <v>2586.5</v>
      </c>
      <c r="T51">
        <f t="shared" si="4"/>
        <v>1561</v>
      </c>
      <c r="U51" s="6">
        <f t="shared" si="5"/>
        <v>0.99561403508771928</v>
      </c>
      <c r="V51" s="6">
        <f>INDEX(Sheet2!B:B,MATCH(MIN(1.1,MAX(ROUND(U51*20,0)/20,0.6)),Sheet2!A:A,0))</f>
        <v>0.98</v>
      </c>
      <c r="W51" s="1">
        <v>13579</v>
      </c>
      <c r="X51" s="1">
        <v>13539</v>
      </c>
      <c r="Y51" s="1">
        <v>13617</v>
      </c>
      <c r="Z51" s="1">
        <v>13403</v>
      </c>
      <c r="AA51" s="2">
        <v>2590</v>
      </c>
      <c r="AB51" s="2">
        <v>2587</v>
      </c>
      <c r="AC51" s="2">
        <v>2581</v>
      </c>
      <c r="AD51" s="2">
        <v>2588</v>
      </c>
      <c r="AE51" s="3">
        <v>1557</v>
      </c>
      <c r="AF51" s="3">
        <v>1555</v>
      </c>
      <c r="AG51" s="3">
        <v>1538</v>
      </c>
      <c r="AH51" s="3">
        <v>1594</v>
      </c>
      <c r="AI51" s="4">
        <v>1033</v>
      </c>
      <c r="AJ51" s="4">
        <v>1032</v>
      </c>
      <c r="AK51" s="4">
        <v>1043</v>
      </c>
      <c r="AL51" s="4">
        <v>994</v>
      </c>
      <c r="AM51" s="5">
        <v>2582.9</v>
      </c>
      <c r="AN51" s="5">
        <v>2587.6</v>
      </c>
      <c r="AO51" s="5">
        <v>2565.1</v>
      </c>
      <c r="AP51" s="5">
        <v>2606.6</v>
      </c>
    </row>
    <row r="52" spans="1:42" x14ac:dyDescent="0.2">
      <c r="A52" t="s">
        <v>114</v>
      </c>
      <c r="B52" t="s">
        <v>116</v>
      </c>
      <c r="C52">
        <f t="shared" si="6"/>
        <v>2821.875</v>
      </c>
      <c r="D52" s="7">
        <f t="shared" si="7"/>
        <v>2705.2404255319152</v>
      </c>
      <c r="E52">
        <v>64</v>
      </c>
      <c r="F52" t="s">
        <v>36</v>
      </c>
      <c r="G52" t="s">
        <v>41</v>
      </c>
      <c r="H52" t="s">
        <v>104</v>
      </c>
      <c r="I52" t="s">
        <v>105</v>
      </c>
      <c r="J52" t="s">
        <v>105</v>
      </c>
      <c r="K52">
        <v>235</v>
      </c>
      <c r="L52">
        <v>232</v>
      </c>
      <c r="M52">
        <v>50</v>
      </c>
      <c r="N52">
        <v>230</v>
      </c>
      <c r="O52">
        <v>1</v>
      </c>
      <c r="P52">
        <v>1.9921</v>
      </c>
      <c r="Q52">
        <v>0.115504</v>
      </c>
      <c r="R52">
        <f t="shared" si="2"/>
        <v>15660</v>
      </c>
      <c r="S52">
        <f t="shared" si="3"/>
        <v>2989</v>
      </c>
      <c r="T52">
        <f t="shared" si="4"/>
        <v>1907.75</v>
      </c>
      <c r="U52" s="6">
        <f t="shared" si="5"/>
        <v>0.97872340425531912</v>
      </c>
      <c r="V52" s="6">
        <f>INDEX(Sheet2!B:B,MATCH(MIN(1.1,MAX(ROUND(U52*20,0)/20,0.6)),Sheet2!A:A,0))</f>
        <v>0.98</v>
      </c>
      <c r="W52" s="1">
        <v>15865</v>
      </c>
      <c r="X52" s="1">
        <v>15646</v>
      </c>
      <c r="Y52" s="1">
        <v>15495</v>
      </c>
      <c r="Z52" s="1">
        <v>15634</v>
      </c>
      <c r="AA52" s="2">
        <v>2923</v>
      </c>
      <c r="AB52" s="2">
        <v>3004</v>
      </c>
      <c r="AC52" s="2">
        <v>3029</v>
      </c>
      <c r="AD52" s="2">
        <v>3000</v>
      </c>
      <c r="AE52" s="3">
        <v>1899</v>
      </c>
      <c r="AF52" s="3">
        <v>1887</v>
      </c>
      <c r="AG52" s="3">
        <v>1919</v>
      </c>
      <c r="AH52" s="3">
        <v>1926</v>
      </c>
      <c r="AI52" s="4">
        <v>1024</v>
      </c>
      <c r="AJ52" s="4">
        <v>1117</v>
      </c>
      <c r="AK52" s="4">
        <v>1110</v>
      </c>
      <c r="AL52" s="4">
        <v>1074</v>
      </c>
      <c r="AM52" s="5">
        <v>2982.4</v>
      </c>
      <c r="AN52" s="5">
        <v>2744.3</v>
      </c>
      <c r="AO52" s="5">
        <v>2738.3</v>
      </c>
      <c r="AP52" s="5">
        <v>2822.5</v>
      </c>
    </row>
    <row r="53" spans="1:42" x14ac:dyDescent="0.2">
      <c r="A53" t="s">
        <v>114</v>
      </c>
      <c r="B53" t="s">
        <v>117</v>
      </c>
      <c r="C53">
        <f t="shared" si="6"/>
        <v>2937.6499999999996</v>
      </c>
      <c r="D53" s="7">
        <f t="shared" si="7"/>
        <v>3613.6663583988397</v>
      </c>
      <c r="E53">
        <v>64</v>
      </c>
      <c r="F53" t="s">
        <v>36</v>
      </c>
      <c r="G53" t="s">
        <v>41</v>
      </c>
      <c r="H53" t="s">
        <v>104</v>
      </c>
      <c r="I53" t="s">
        <v>105</v>
      </c>
      <c r="J53" t="s">
        <v>105</v>
      </c>
      <c r="K53">
        <v>213</v>
      </c>
      <c r="L53">
        <v>211</v>
      </c>
      <c r="M53">
        <v>50</v>
      </c>
      <c r="N53">
        <v>208</v>
      </c>
      <c r="O53">
        <v>1</v>
      </c>
      <c r="P53">
        <v>1.9985999999999999</v>
      </c>
      <c r="Q53">
        <v>7.3964000000000002E-2</v>
      </c>
      <c r="R53">
        <f t="shared" si="2"/>
        <v>18143.5</v>
      </c>
      <c r="S53">
        <f t="shared" si="3"/>
        <v>3018.25</v>
      </c>
      <c r="T53">
        <f t="shared" si="4"/>
        <v>1835.25</v>
      </c>
      <c r="U53" s="6">
        <f t="shared" si="5"/>
        <v>0.97652582159624413</v>
      </c>
      <c r="V53" s="6">
        <f>INDEX(Sheet2!B:B,MATCH(MIN(1.1,MAX(ROUND(U53*20,0)/20,0.6)),Sheet2!A:A,0))</f>
        <v>0.98</v>
      </c>
      <c r="W53" s="1">
        <v>18073</v>
      </c>
      <c r="X53" s="1">
        <v>18107</v>
      </c>
      <c r="Y53" s="1">
        <v>17875</v>
      </c>
      <c r="Z53" s="1">
        <v>18519</v>
      </c>
      <c r="AA53" s="2">
        <v>3044</v>
      </c>
      <c r="AB53" s="2">
        <v>3025</v>
      </c>
      <c r="AC53" s="2">
        <v>3097</v>
      </c>
      <c r="AD53" s="2">
        <v>2907</v>
      </c>
      <c r="AE53" s="3">
        <v>1842</v>
      </c>
      <c r="AF53" s="3">
        <v>1852</v>
      </c>
      <c r="AG53" s="3">
        <v>1914</v>
      </c>
      <c r="AH53" s="3">
        <v>1733</v>
      </c>
      <c r="AI53" s="4">
        <v>1202</v>
      </c>
      <c r="AJ53" s="4">
        <v>1173</v>
      </c>
      <c r="AK53" s="4">
        <v>1183</v>
      </c>
      <c r="AL53" s="4">
        <v>1174</v>
      </c>
      <c r="AM53" s="5">
        <v>2879.9</v>
      </c>
      <c r="AN53" s="5">
        <v>2959.4</v>
      </c>
      <c r="AO53" s="5">
        <v>2901</v>
      </c>
      <c r="AP53" s="5">
        <v>3010.3</v>
      </c>
    </row>
    <row r="54" spans="1:42" x14ac:dyDescent="0.2">
      <c r="A54" t="s">
        <v>114</v>
      </c>
      <c r="B54" t="s">
        <v>118</v>
      </c>
      <c r="C54">
        <f t="shared" si="6"/>
        <v>2294.7250000000004</v>
      </c>
      <c r="D54" s="7">
        <f t="shared" si="7"/>
        <v>2426.5467452307012</v>
      </c>
      <c r="E54">
        <v>64</v>
      </c>
      <c r="F54" t="s">
        <v>36</v>
      </c>
      <c r="G54" t="s">
        <v>41</v>
      </c>
      <c r="H54" t="s">
        <v>104</v>
      </c>
      <c r="I54" t="s">
        <v>105</v>
      </c>
      <c r="J54" t="s">
        <v>105</v>
      </c>
      <c r="K54">
        <v>250</v>
      </c>
      <c r="L54">
        <v>248</v>
      </c>
      <c r="M54">
        <v>50</v>
      </c>
      <c r="N54">
        <v>247</v>
      </c>
      <c r="O54">
        <v>0.98</v>
      </c>
      <c r="P54">
        <v>2.0002</v>
      </c>
      <c r="Q54">
        <v>8.5324999999999998E-2</v>
      </c>
      <c r="R54">
        <f t="shared" si="2"/>
        <v>14290.75</v>
      </c>
      <c r="S54">
        <f t="shared" si="3"/>
        <v>3050.5</v>
      </c>
      <c r="T54">
        <f t="shared" si="4"/>
        <v>1733.75</v>
      </c>
      <c r="U54" s="6">
        <f t="shared" si="5"/>
        <v>0.98799999999999999</v>
      </c>
      <c r="V54" s="6">
        <f>INDEX(Sheet2!B:B,MATCH(MIN(1.1,MAX(ROUND(U54*20,0)/20,0.6)),Sheet2!A:A,0))</f>
        <v>0.98</v>
      </c>
      <c r="W54" s="1">
        <v>14376</v>
      </c>
      <c r="X54" s="1">
        <v>14188</v>
      </c>
      <c r="Y54" s="1">
        <v>14377</v>
      </c>
      <c r="Z54" s="1">
        <v>14222</v>
      </c>
      <c r="AA54" s="2">
        <v>3037</v>
      </c>
      <c r="AB54" s="2">
        <v>3075</v>
      </c>
      <c r="AC54" s="2">
        <v>3027</v>
      </c>
      <c r="AD54" s="2">
        <v>3063</v>
      </c>
      <c r="AE54" s="3">
        <v>1710</v>
      </c>
      <c r="AF54" s="3">
        <v>1759</v>
      </c>
      <c r="AG54" s="3">
        <v>1711</v>
      </c>
      <c r="AH54" s="3">
        <v>1755</v>
      </c>
      <c r="AI54" s="4">
        <v>1327</v>
      </c>
      <c r="AJ54" s="4">
        <v>1316</v>
      </c>
      <c r="AK54" s="4">
        <v>1316</v>
      </c>
      <c r="AL54" s="4">
        <v>1308</v>
      </c>
      <c r="AM54" s="5">
        <v>2281.1999999999998</v>
      </c>
      <c r="AN54" s="5">
        <v>2268.3000000000002</v>
      </c>
      <c r="AO54" s="5">
        <v>2328.1</v>
      </c>
      <c r="AP54" s="5">
        <v>2301.3000000000002</v>
      </c>
    </row>
    <row r="55" spans="1:42" x14ac:dyDescent="0.2">
      <c r="A55" t="s">
        <v>114</v>
      </c>
      <c r="B55" t="s">
        <v>119</v>
      </c>
      <c r="C55">
        <f t="shared" si="6"/>
        <v>3117.625</v>
      </c>
      <c r="D55" s="7">
        <f t="shared" si="7"/>
        <v>2905.624734182546</v>
      </c>
      <c r="E55">
        <v>64</v>
      </c>
      <c r="F55" t="s">
        <v>36</v>
      </c>
      <c r="G55" t="s">
        <v>37</v>
      </c>
      <c r="H55" t="s">
        <v>104</v>
      </c>
      <c r="I55" t="s">
        <v>105</v>
      </c>
      <c r="J55" t="s">
        <v>105</v>
      </c>
      <c r="K55">
        <v>236</v>
      </c>
      <c r="L55">
        <v>234</v>
      </c>
      <c r="M55">
        <v>50</v>
      </c>
      <c r="N55">
        <v>239</v>
      </c>
      <c r="O55">
        <v>1</v>
      </c>
      <c r="P55">
        <v>1.9923</v>
      </c>
      <c r="Q55">
        <v>7.5607999999999995E-2</v>
      </c>
      <c r="R55">
        <f t="shared" si="2"/>
        <v>16207.5</v>
      </c>
      <c r="S55">
        <f t="shared" si="3"/>
        <v>2653.25</v>
      </c>
      <c r="T55">
        <f t="shared" si="4"/>
        <v>1627.25</v>
      </c>
      <c r="U55" s="6">
        <f t="shared" si="5"/>
        <v>1.0127118644067796</v>
      </c>
      <c r="V55" s="6">
        <f>INDEX(Sheet2!B:B,MATCH(MIN(1.1,MAX(ROUND(U55*20,0)/20,0.6)),Sheet2!A:A,0))</f>
        <v>0.98</v>
      </c>
      <c r="W55" s="1">
        <v>16076</v>
      </c>
      <c r="X55" s="1">
        <v>16223</v>
      </c>
      <c r="Y55" s="1">
        <v>16207</v>
      </c>
      <c r="Z55" s="1">
        <v>16324</v>
      </c>
      <c r="AA55" s="2">
        <v>2681</v>
      </c>
      <c r="AB55" s="2">
        <v>2648</v>
      </c>
      <c r="AC55" s="2">
        <v>2661</v>
      </c>
      <c r="AD55" s="2">
        <v>2623</v>
      </c>
      <c r="AE55" s="3">
        <v>1669</v>
      </c>
      <c r="AF55" s="3">
        <v>1617</v>
      </c>
      <c r="AG55" s="3">
        <v>1630</v>
      </c>
      <c r="AH55" s="3">
        <v>1593</v>
      </c>
      <c r="AI55" s="4">
        <v>1012</v>
      </c>
      <c r="AJ55" s="4">
        <v>1031</v>
      </c>
      <c r="AK55" s="4">
        <v>1031</v>
      </c>
      <c r="AL55" s="4">
        <v>1030</v>
      </c>
      <c r="AM55" s="5">
        <v>3118.8</v>
      </c>
      <c r="AN55" s="5">
        <v>3113.8</v>
      </c>
      <c r="AO55" s="5">
        <v>3122</v>
      </c>
      <c r="AP55" s="5">
        <v>3115.9</v>
      </c>
    </row>
    <row r="56" spans="1:42" x14ac:dyDescent="0.2">
      <c r="A56" t="s">
        <v>114</v>
      </c>
      <c r="B56" t="s">
        <v>120</v>
      </c>
      <c r="C56">
        <f t="shared" si="6"/>
        <v>2195.875</v>
      </c>
      <c r="D56" s="7">
        <f t="shared" si="7"/>
        <v>2001.1882672768397</v>
      </c>
      <c r="E56">
        <v>64</v>
      </c>
      <c r="F56" t="s">
        <v>36</v>
      </c>
      <c r="G56" t="s">
        <v>41</v>
      </c>
      <c r="H56" t="s">
        <v>104</v>
      </c>
      <c r="I56" t="s">
        <v>105</v>
      </c>
      <c r="J56" t="s">
        <v>105</v>
      </c>
      <c r="K56">
        <v>227</v>
      </c>
      <c r="L56">
        <v>228</v>
      </c>
      <c r="M56">
        <v>50</v>
      </c>
      <c r="N56">
        <v>263</v>
      </c>
      <c r="O56">
        <v>1</v>
      </c>
      <c r="P56">
        <v>2.0110999999999999</v>
      </c>
      <c r="Q56">
        <v>7.1025000000000005E-2</v>
      </c>
      <c r="R56">
        <f t="shared" si="2"/>
        <v>11250.25</v>
      </c>
      <c r="S56">
        <f t="shared" si="3"/>
        <v>2750.75</v>
      </c>
      <c r="T56">
        <f t="shared" si="4"/>
        <v>1632.5</v>
      </c>
      <c r="U56" s="6">
        <f t="shared" si="5"/>
        <v>1.158590308370044</v>
      </c>
      <c r="V56" s="6">
        <f>INDEX(Sheet2!B:B,MATCH(MIN(1.1,MAX(ROUND(U56*20,0)/20,0.6)),Sheet2!A:A,0))</f>
        <v>1.05</v>
      </c>
      <c r="W56" s="1">
        <v>11337</v>
      </c>
      <c r="X56" s="1">
        <v>11102</v>
      </c>
      <c r="Y56" s="1">
        <v>11299</v>
      </c>
      <c r="Z56" s="1">
        <v>11263</v>
      </c>
      <c r="AA56" s="2">
        <v>2731</v>
      </c>
      <c r="AB56" s="2">
        <v>2781</v>
      </c>
      <c r="AC56" s="2">
        <v>2735</v>
      </c>
      <c r="AD56" s="2">
        <v>2756</v>
      </c>
      <c r="AE56" s="3">
        <v>1612</v>
      </c>
      <c r="AF56" s="3">
        <v>1669</v>
      </c>
      <c r="AG56" s="3">
        <v>1628</v>
      </c>
      <c r="AH56" s="3">
        <v>1621</v>
      </c>
      <c r="AI56" s="4">
        <v>1119</v>
      </c>
      <c r="AJ56" s="4">
        <v>1112</v>
      </c>
      <c r="AK56" s="4">
        <v>1107</v>
      </c>
      <c r="AL56" s="4">
        <v>1135</v>
      </c>
      <c r="AM56" s="5">
        <v>2203.8000000000002</v>
      </c>
      <c r="AN56" s="5">
        <v>2191.3000000000002</v>
      </c>
      <c r="AO56" s="5">
        <v>2231.5</v>
      </c>
      <c r="AP56" s="5">
        <v>2156.9</v>
      </c>
    </row>
    <row r="57" spans="1:42" x14ac:dyDescent="0.2">
      <c r="A57" t="s">
        <v>121</v>
      </c>
      <c r="B57" t="s">
        <v>122</v>
      </c>
      <c r="C57">
        <f t="shared" si="6"/>
        <v>2679.9250000000002</v>
      </c>
      <c r="D57" s="7">
        <f t="shared" si="7"/>
        <v>2193.4886275521126</v>
      </c>
      <c r="E57">
        <v>67</v>
      </c>
      <c r="F57" t="s">
        <v>36</v>
      </c>
      <c r="G57" t="s">
        <v>37</v>
      </c>
      <c r="H57" t="s">
        <v>104</v>
      </c>
      <c r="I57" t="s">
        <v>105</v>
      </c>
      <c r="J57" t="s">
        <v>105</v>
      </c>
      <c r="K57">
        <v>203</v>
      </c>
      <c r="L57">
        <v>202</v>
      </c>
      <c r="M57">
        <v>50</v>
      </c>
      <c r="N57">
        <v>203</v>
      </c>
      <c r="O57">
        <v>0.98</v>
      </c>
      <c r="P57">
        <v>2.0007000000000001</v>
      </c>
      <c r="Q57">
        <v>0.105744</v>
      </c>
      <c r="R57">
        <f t="shared" si="2"/>
        <v>10766.25</v>
      </c>
      <c r="S57">
        <f t="shared" si="3"/>
        <v>2085.75</v>
      </c>
      <c r="T57">
        <f t="shared" si="4"/>
        <v>1171.5</v>
      </c>
      <c r="U57" s="6">
        <f t="shared" si="5"/>
        <v>1</v>
      </c>
      <c r="V57" s="6">
        <f>INDEX(Sheet2!B:B,MATCH(MIN(1.1,MAX(ROUND(U57*20,0)/20,0.6)),Sheet2!A:A,0))</f>
        <v>0.98</v>
      </c>
      <c r="W57" s="1">
        <v>10709</v>
      </c>
      <c r="X57" s="1">
        <v>10903</v>
      </c>
      <c r="Y57" s="1">
        <v>10417</v>
      </c>
      <c r="Z57" s="1">
        <v>11036</v>
      </c>
      <c r="AA57" s="2">
        <v>2095</v>
      </c>
      <c r="AB57" s="2">
        <v>2066</v>
      </c>
      <c r="AC57" s="2">
        <v>2137</v>
      </c>
      <c r="AD57" s="2">
        <v>2045</v>
      </c>
      <c r="AE57" s="3">
        <v>1181</v>
      </c>
      <c r="AF57" s="3">
        <v>1162</v>
      </c>
      <c r="AG57" s="3">
        <v>1169</v>
      </c>
      <c r="AH57" s="3">
        <v>1174</v>
      </c>
      <c r="AI57" s="4">
        <v>914</v>
      </c>
      <c r="AJ57" s="4">
        <v>904</v>
      </c>
      <c r="AK57" s="4">
        <v>968</v>
      </c>
      <c r="AL57" s="4">
        <v>871</v>
      </c>
      <c r="AM57" s="5">
        <v>2633.2</v>
      </c>
      <c r="AN57" s="5">
        <v>2719.8</v>
      </c>
      <c r="AO57" s="5">
        <v>2463.1999999999998</v>
      </c>
      <c r="AP57" s="5">
        <v>2903.5</v>
      </c>
    </row>
    <row r="58" spans="1:42" x14ac:dyDescent="0.2">
      <c r="A58" t="s">
        <v>121</v>
      </c>
      <c r="B58" t="s">
        <v>123</v>
      </c>
      <c r="C58">
        <f t="shared" si="6"/>
        <v>2406.4499999999998</v>
      </c>
      <c r="D58" s="7">
        <f t="shared" si="7"/>
        <v>1945.7874410833342</v>
      </c>
      <c r="E58">
        <v>67</v>
      </c>
      <c r="F58" t="s">
        <v>36</v>
      </c>
      <c r="G58" t="s">
        <v>41</v>
      </c>
      <c r="H58" t="s">
        <v>104</v>
      </c>
      <c r="I58" t="s">
        <v>105</v>
      </c>
      <c r="J58" t="s">
        <v>105</v>
      </c>
      <c r="K58">
        <v>218</v>
      </c>
      <c r="L58">
        <v>217</v>
      </c>
      <c r="M58">
        <v>50</v>
      </c>
      <c r="N58">
        <v>223</v>
      </c>
      <c r="O58">
        <v>0.98</v>
      </c>
      <c r="P58">
        <v>2.0007000000000001</v>
      </c>
      <c r="Q58">
        <v>0.10972999999999999</v>
      </c>
      <c r="R58">
        <f t="shared" si="2"/>
        <v>10224</v>
      </c>
      <c r="S58">
        <f t="shared" si="3"/>
        <v>2239</v>
      </c>
      <c r="T58">
        <f t="shared" si="4"/>
        <v>1208</v>
      </c>
      <c r="U58" s="6">
        <f t="shared" si="5"/>
        <v>1.0229357798165137</v>
      </c>
      <c r="V58" s="6">
        <f>INDEX(Sheet2!B:B,MATCH(MIN(1.1,MAX(ROUND(U58*20,0)/20,0.6)),Sheet2!A:A,0))</f>
        <v>0.98</v>
      </c>
      <c r="W58" s="1">
        <v>10198</v>
      </c>
      <c r="X58" s="1">
        <v>10365</v>
      </c>
      <c r="Y58" s="1">
        <v>10320</v>
      </c>
      <c r="Z58" s="1">
        <v>10013</v>
      </c>
      <c r="AA58" s="2">
        <v>2230</v>
      </c>
      <c r="AB58" s="2">
        <v>2216</v>
      </c>
      <c r="AC58" s="2">
        <v>2228</v>
      </c>
      <c r="AD58" s="2">
        <v>2282</v>
      </c>
      <c r="AE58" s="3">
        <v>1217</v>
      </c>
      <c r="AF58" s="3">
        <v>1190</v>
      </c>
      <c r="AG58" s="3">
        <v>1187</v>
      </c>
      <c r="AH58" s="3">
        <v>1238</v>
      </c>
      <c r="AI58" s="4">
        <v>1013</v>
      </c>
      <c r="AJ58" s="4">
        <v>1026</v>
      </c>
      <c r="AK58" s="4">
        <v>1041</v>
      </c>
      <c r="AL58" s="4">
        <v>1044</v>
      </c>
      <c r="AM58" s="5">
        <v>2428.1999999999998</v>
      </c>
      <c r="AN58" s="5">
        <v>2451.4</v>
      </c>
      <c r="AO58" s="5">
        <v>2403</v>
      </c>
      <c r="AP58" s="5">
        <v>2343.1999999999998</v>
      </c>
    </row>
    <row r="59" spans="1:42" x14ac:dyDescent="0.2">
      <c r="A59" t="s">
        <v>121</v>
      </c>
      <c r="B59" t="s">
        <v>124</v>
      </c>
      <c r="C59">
        <f t="shared" si="6"/>
        <v>2131.15</v>
      </c>
      <c r="D59" s="7">
        <f t="shared" si="7"/>
        <v>1749.4014894667546</v>
      </c>
      <c r="E59">
        <v>67</v>
      </c>
      <c r="F59" t="s">
        <v>36</v>
      </c>
      <c r="G59" t="s">
        <v>41</v>
      </c>
      <c r="H59" t="s">
        <v>104</v>
      </c>
      <c r="I59" t="s">
        <v>105</v>
      </c>
      <c r="J59" t="s">
        <v>105</v>
      </c>
      <c r="K59">
        <v>217</v>
      </c>
      <c r="L59">
        <v>216</v>
      </c>
      <c r="M59">
        <v>50</v>
      </c>
      <c r="N59">
        <v>221</v>
      </c>
      <c r="O59">
        <v>1</v>
      </c>
      <c r="P59">
        <v>2.0017999999999998</v>
      </c>
      <c r="Q59">
        <v>0.116586</v>
      </c>
      <c r="R59">
        <f t="shared" si="2"/>
        <v>9177.25</v>
      </c>
      <c r="S59">
        <f t="shared" si="3"/>
        <v>2195</v>
      </c>
      <c r="T59">
        <f t="shared" si="4"/>
        <v>1177.75</v>
      </c>
      <c r="U59" s="6">
        <f t="shared" si="5"/>
        <v>1.0184331797235022</v>
      </c>
      <c r="V59" s="6">
        <f>INDEX(Sheet2!B:B,MATCH(MIN(1.1,MAX(ROUND(U59*20,0)/20,0.6)),Sheet2!A:A,0))</f>
        <v>0.98</v>
      </c>
      <c r="W59" s="1">
        <v>9250</v>
      </c>
      <c r="X59" s="1">
        <v>9040</v>
      </c>
      <c r="Y59" s="1">
        <v>9312</v>
      </c>
      <c r="Z59" s="1">
        <v>9107</v>
      </c>
      <c r="AA59" s="2">
        <v>2176</v>
      </c>
      <c r="AB59" s="2">
        <v>2226</v>
      </c>
      <c r="AC59" s="2">
        <v>2173</v>
      </c>
      <c r="AD59" s="2">
        <v>2205</v>
      </c>
      <c r="AE59" s="3">
        <v>1178</v>
      </c>
      <c r="AF59" s="3">
        <v>1174</v>
      </c>
      <c r="AG59" s="3">
        <v>1183</v>
      </c>
      <c r="AH59" s="3">
        <v>1176</v>
      </c>
      <c r="AI59" s="4">
        <v>998</v>
      </c>
      <c r="AJ59" s="4">
        <v>1052</v>
      </c>
      <c r="AK59" s="4">
        <v>990</v>
      </c>
      <c r="AL59" s="4">
        <v>1029</v>
      </c>
      <c r="AM59" s="5">
        <v>2174.9</v>
      </c>
      <c r="AN59" s="5">
        <v>2045.2</v>
      </c>
      <c r="AO59" s="5">
        <v>2207.6</v>
      </c>
      <c r="AP59" s="5">
        <v>2096.9</v>
      </c>
    </row>
    <row r="60" spans="1:42" x14ac:dyDescent="0.2">
      <c r="A60" t="s">
        <v>121</v>
      </c>
      <c r="B60" t="s">
        <v>125</v>
      </c>
      <c r="C60">
        <f t="shared" si="6"/>
        <v>1796.625</v>
      </c>
      <c r="D60" s="7">
        <f t="shared" si="7"/>
        <v>1432.4956577948903</v>
      </c>
      <c r="E60">
        <v>67</v>
      </c>
      <c r="F60" t="s">
        <v>36</v>
      </c>
      <c r="G60" t="s">
        <v>41</v>
      </c>
      <c r="H60" t="s">
        <v>104</v>
      </c>
      <c r="I60" t="s">
        <v>105</v>
      </c>
      <c r="J60" t="s">
        <v>105</v>
      </c>
      <c r="K60">
        <v>221</v>
      </c>
      <c r="L60">
        <v>217</v>
      </c>
      <c r="M60">
        <v>50</v>
      </c>
      <c r="N60">
        <v>219</v>
      </c>
      <c r="O60">
        <v>0.93</v>
      </c>
      <c r="P60">
        <v>2.0455000000000001</v>
      </c>
      <c r="Q60">
        <v>0.13610800000000001</v>
      </c>
      <c r="R60">
        <f t="shared" si="2"/>
        <v>7697.5</v>
      </c>
      <c r="S60">
        <f t="shared" si="3"/>
        <v>2190.25</v>
      </c>
      <c r="T60">
        <f t="shared" si="4"/>
        <v>1065.25</v>
      </c>
      <c r="U60" s="6">
        <f t="shared" si="5"/>
        <v>0.99095022624434392</v>
      </c>
      <c r="V60" s="6">
        <f>INDEX(Sheet2!B:B,MATCH(MIN(1.1,MAX(ROUND(U60*20,0)/20,0.6)),Sheet2!A:A,0))</f>
        <v>0.98</v>
      </c>
      <c r="W60" s="1">
        <v>7734</v>
      </c>
      <c r="X60" s="1">
        <v>7589</v>
      </c>
      <c r="Y60" s="1">
        <v>7784</v>
      </c>
      <c r="Z60" s="1">
        <v>7683</v>
      </c>
      <c r="AA60" s="2">
        <v>2184</v>
      </c>
      <c r="AB60" s="2">
        <v>2200</v>
      </c>
      <c r="AC60" s="2">
        <v>2179</v>
      </c>
      <c r="AD60" s="2">
        <v>2198</v>
      </c>
      <c r="AE60" s="3">
        <v>1074</v>
      </c>
      <c r="AF60" s="3">
        <v>1071</v>
      </c>
      <c r="AG60" s="3">
        <v>1063</v>
      </c>
      <c r="AH60" s="3">
        <v>1053</v>
      </c>
      <c r="AI60" s="4">
        <v>1110</v>
      </c>
      <c r="AJ60" s="4">
        <v>1129</v>
      </c>
      <c r="AK60" s="4">
        <v>1116</v>
      </c>
      <c r="AL60" s="4">
        <v>1145</v>
      </c>
      <c r="AM60" s="5">
        <v>1828.3</v>
      </c>
      <c r="AN60" s="5">
        <v>1768.4</v>
      </c>
      <c r="AO60" s="5">
        <v>1819.3</v>
      </c>
      <c r="AP60" s="5">
        <v>1770.5</v>
      </c>
    </row>
    <row r="61" spans="1:42" x14ac:dyDescent="0.2">
      <c r="A61" t="s">
        <v>121</v>
      </c>
      <c r="B61" t="s">
        <v>126</v>
      </c>
      <c r="C61">
        <f t="shared" si="6"/>
        <v>1793.75</v>
      </c>
      <c r="D61" s="7">
        <f t="shared" si="7"/>
        <v>1345.3963597897355</v>
      </c>
      <c r="E61">
        <v>67</v>
      </c>
      <c r="F61" t="s">
        <v>36</v>
      </c>
      <c r="G61" t="s">
        <v>41</v>
      </c>
      <c r="H61" t="s">
        <v>104</v>
      </c>
      <c r="I61" t="s">
        <v>105</v>
      </c>
      <c r="J61" t="s">
        <v>105</v>
      </c>
      <c r="K61">
        <v>221</v>
      </c>
      <c r="L61">
        <v>220</v>
      </c>
      <c r="M61">
        <v>50</v>
      </c>
      <c r="N61">
        <v>225</v>
      </c>
      <c r="O61">
        <v>1</v>
      </c>
      <c r="P61">
        <v>2.0017</v>
      </c>
      <c r="Q61">
        <v>0.14724899999999999</v>
      </c>
      <c r="R61">
        <f t="shared" si="2"/>
        <v>7326.5</v>
      </c>
      <c r="S61">
        <f t="shared" si="3"/>
        <v>2175.25</v>
      </c>
      <c r="T61">
        <f t="shared" si="4"/>
        <v>1110</v>
      </c>
      <c r="U61" s="6">
        <f t="shared" si="5"/>
        <v>1.0180995475113122</v>
      </c>
      <c r="V61" s="6">
        <f>INDEX(Sheet2!B:B,MATCH(MIN(1.1,MAX(ROUND(U61*20,0)/20,0.6)),Sheet2!A:A,0))</f>
        <v>0.98</v>
      </c>
      <c r="W61" s="1">
        <v>7541</v>
      </c>
      <c r="X61" s="1">
        <v>7306</v>
      </c>
      <c r="Y61" s="1">
        <v>7231</v>
      </c>
      <c r="Z61" s="1">
        <v>7228</v>
      </c>
      <c r="AA61" s="2">
        <v>2150</v>
      </c>
      <c r="AB61" s="2">
        <v>2155</v>
      </c>
      <c r="AC61" s="2">
        <v>2199</v>
      </c>
      <c r="AD61" s="2">
        <v>2197</v>
      </c>
      <c r="AE61" s="3">
        <v>1084</v>
      </c>
      <c r="AF61" s="3">
        <v>1092</v>
      </c>
      <c r="AG61" s="3">
        <v>1139</v>
      </c>
      <c r="AH61" s="3">
        <v>1125</v>
      </c>
      <c r="AI61" s="4">
        <v>1066</v>
      </c>
      <c r="AJ61" s="4">
        <v>1063</v>
      </c>
      <c r="AK61" s="4">
        <v>1060</v>
      </c>
      <c r="AL61" s="4">
        <v>1072</v>
      </c>
      <c r="AM61" s="5">
        <v>1820.7</v>
      </c>
      <c r="AN61" s="5">
        <v>1796.8</v>
      </c>
      <c r="AO61" s="5">
        <v>1786.8</v>
      </c>
      <c r="AP61" s="5">
        <v>1770.7</v>
      </c>
    </row>
    <row r="62" spans="1:42" x14ac:dyDescent="0.2">
      <c r="A62" t="s">
        <v>121</v>
      </c>
      <c r="B62" t="s">
        <v>127</v>
      </c>
      <c r="C62">
        <f t="shared" si="6"/>
        <v>2065.5500000000002</v>
      </c>
      <c r="D62" s="7">
        <f t="shared" si="7"/>
        <v>1497.4655670487375</v>
      </c>
      <c r="E62">
        <v>67</v>
      </c>
      <c r="F62" t="s">
        <v>36</v>
      </c>
      <c r="G62" t="s">
        <v>41</v>
      </c>
      <c r="H62" t="s">
        <v>104</v>
      </c>
      <c r="I62" t="s">
        <v>105</v>
      </c>
      <c r="J62" t="s">
        <v>105</v>
      </c>
      <c r="K62">
        <v>219</v>
      </c>
      <c r="L62">
        <v>218</v>
      </c>
      <c r="M62">
        <v>50</v>
      </c>
      <c r="N62">
        <v>214</v>
      </c>
      <c r="O62">
        <v>1</v>
      </c>
      <c r="P62">
        <v>2.0013000000000001</v>
      </c>
      <c r="Q62">
        <v>0.17604800000000001</v>
      </c>
      <c r="R62">
        <f t="shared" si="2"/>
        <v>8449.25</v>
      </c>
      <c r="S62">
        <f t="shared" si="3"/>
        <v>2153.75</v>
      </c>
      <c r="T62">
        <f t="shared" si="4"/>
        <v>1109.75</v>
      </c>
      <c r="U62" s="6">
        <f t="shared" si="5"/>
        <v>0.97716894977168944</v>
      </c>
      <c r="V62" s="6">
        <f>INDEX(Sheet2!B:B,MATCH(MIN(1.1,MAX(ROUND(U62*20,0)/20,0.6)),Sheet2!A:A,0))</f>
        <v>0.98</v>
      </c>
      <c r="W62" s="1">
        <v>8479</v>
      </c>
      <c r="X62" s="1">
        <v>8634</v>
      </c>
      <c r="Y62" s="1">
        <v>8464</v>
      </c>
      <c r="Z62" s="1">
        <v>8220</v>
      </c>
      <c r="AA62" s="2">
        <v>2145</v>
      </c>
      <c r="AB62" s="2">
        <v>2146</v>
      </c>
      <c r="AC62" s="2">
        <v>2155</v>
      </c>
      <c r="AD62" s="2">
        <v>2169</v>
      </c>
      <c r="AE62" s="3">
        <v>1103</v>
      </c>
      <c r="AF62" s="3">
        <v>1099</v>
      </c>
      <c r="AG62" s="3">
        <v>1114</v>
      </c>
      <c r="AH62" s="3">
        <v>1123</v>
      </c>
      <c r="AI62" s="4">
        <v>1042</v>
      </c>
      <c r="AJ62" s="4">
        <v>1047</v>
      </c>
      <c r="AK62" s="4">
        <v>1041</v>
      </c>
      <c r="AL62" s="4">
        <v>1046</v>
      </c>
      <c r="AM62" s="5">
        <v>2063.1</v>
      </c>
      <c r="AN62" s="5">
        <v>2124.5</v>
      </c>
      <c r="AO62" s="5">
        <v>2082.9</v>
      </c>
      <c r="AP62" s="5">
        <v>1991.7</v>
      </c>
    </row>
    <row r="63" spans="1:42" x14ac:dyDescent="0.2">
      <c r="A63" t="s">
        <v>128</v>
      </c>
      <c r="B63" t="s">
        <v>129</v>
      </c>
      <c r="C63">
        <f t="shared" si="6"/>
        <v>6947.625</v>
      </c>
      <c r="D63" s="7">
        <f t="shared" si="7"/>
        <v>3765.7660661710493</v>
      </c>
      <c r="E63">
        <v>56</v>
      </c>
      <c r="F63" t="s">
        <v>36</v>
      </c>
      <c r="G63" t="s">
        <v>37</v>
      </c>
      <c r="H63" t="s">
        <v>104</v>
      </c>
      <c r="I63" t="s">
        <v>105</v>
      </c>
      <c r="J63" t="s">
        <v>105</v>
      </c>
      <c r="K63">
        <v>277</v>
      </c>
      <c r="L63">
        <v>275</v>
      </c>
      <c r="M63">
        <v>50</v>
      </c>
      <c r="N63">
        <v>256</v>
      </c>
      <c r="O63">
        <v>0.98</v>
      </c>
      <c r="P63">
        <v>1.9899</v>
      </c>
      <c r="Q63">
        <v>8.0688999999999997E-2</v>
      </c>
      <c r="R63">
        <f t="shared" si="2"/>
        <v>25222</v>
      </c>
      <c r="S63">
        <f t="shared" si="3"/>
        <v>3339</v>
      </c>
      <c r="T63">
        <f t="shared" si="4"/>
        <v>2110</v>
      </c>
      <c r="U63" s="6">
        <f t="shared" si="5"/>
        <v>0.92418772563176899</v>
      </c>
      <c r="V63" s="6">
        <f>INDEX(Sheet2!B:B,MATCH(MIN(1.1,MAX(ROUND(U63*20,0)/20,0.6)),Sheet2!A:A,0))</f>
        <v>0.99</v>
      </c>
      <c r="W63" s="1">
        <v>25165</v>
      </c>
      <c r="X63" s="1">
        <v>25245</v>
      </c>
      <c r="Y63" s="1">
        <v>25424</v>
      </c>
      <c r="Z63" s="1">
        <v>25054</v>
      </c>
      <c r="AA63" s="2">
        <v>3327</v>
      </c>
      <c r="AB63" s="2">
        <v>3335</v>
      </c>
      <c r="AC63" s="2">
        <v>3331</v>
      </c>
      <c r="AD63" s="2">
        <v>3363</v>
      </c>
      <c r="AE63" s="3">
        <v>2130</v>
      </c>
      <c r="AF63" s="3">
        <v>2095</v>
      </c>
      <c r="AG63" s="3">
        <v>2071</v>
      </c>
      <c r="AH63" s="3">
        <v>2144</v>
      </c>
      <c r="AI63" s="4">
        <v>1197</v>
      </c>
      <c r="AJ63" s="4">
        <v>1240</v>
      </c>
      <c r="AK63" s="4">
        <v>1260</v>
      </c>
      <c r="AL63" s="4">
        <v>1219</v>
      </c>
      <c r="AM63" s="5">
        <v>7153.2</v>
      </c>
      <c r="AN63" s="5">
        <v>6911.2</v>
      </c>
      <c r="AO63" s="5">
        <v>6810.8</v>
      </c>
      <c r="AP63" s="5">
        <v>6915.3</v>
      </c>
    </row>
    <row r="64" spans="1:42" x14ac:dyDescent="0.2">
      <c r="A64" t="s">
        <v>128</v>
      </c>
      <c r="B64" t="s">
        <v>130</v>
      </c>
      <c r="C64">
        <f t="shared" si="6"/>
        <v>6829.55</v>
      </c>
      <c r="D64" s="7">
        <f t="shared" si="7"/>
        <v>3251.7833849635417</v>
      </c>
      <c r="E64">
        <v>56</v>
      </c>
      <c r="F64" t="s">
        <v>36</v>
      </c>
      <c r="G64" t="s">
        <v>41</v>
      </c>
      <c r="H64" t="s">
        <v>104</v>
      </c>
      <c r="I64" t="s">
        <v>105</v>
      </c>
      <c r="J64" t="s">
        <v>105</v>
      </c>
      <c r="K64">
        <v>242</v>
      </c>
      <c r="L64">
        <v>239</v>
      </c>
      <c r="M64">
        <v>50</v>
      </c>
      <c r="N64">
        <v>230</v>
      </c>
      <c r="O64">
        <v>1</v>
      </c>
      <c r="P64">
        <v>2.0106999999999999</v>
      </c>
      <c r="Q64">
        <v>0.16050800000000001</v>
      </c>
      <c r="R64">
        <f t="shared" si="2"/>
        <v>20848.75</v>
      </c>
      <c r="S64">
        <f t="shared" si="3"/>
        <v>3339</v>
      </c>
      <c r="T64">
        <f t="shared" si="4"/>
        <v>2347.75</v>
      </c>
      <c r="U64" s="6">
        <f t="shared" si="5"/>
        <v>0.95041322314049592</v>
      </c>
      <c r="V64" s="6">
        <f>INDEX(Sheet2!B:B,MATCH(MIN(1.1,MAX(ROUND(U64*20,0)/20,0.6)),Sheet2!A:A,0))</f>
        <v>0.99</v>
      </c>
      <c r="W64" s="1">
        <v>20820</v>
      </c>
      <c r="X64" s="1">
        <v>20893</v>
      </c>
      <c r="Y64" s="1">
        <v>20942</v>
      </c>
      <c r="Z64" s="1">
        <v>20740</v>
      </c>
      <c r="AA64" s="2">
        <v>3352</v>
      </c>
      <c r="AB64" s="2">
        <v>3347</v>
      </c>
      <c r="AC64" s="2">
        <v>3290</v>
      </c>
      <c r="AD64" s="2">
        <v>3367</v>
      </c>
      <c r="AE64" s="3">
        <v>2360</v>
      </c>
      <c r="AF64" s="3">
        <v>2341</v>
      </c>
      <c r="AG64" s="3">
        <v>2317</v>
      </c>
      <c r="AH64" s="3">
        <v>2373</v>
      </c>
      <c r="AI64" s="4">
        <v>992</v>
      </c>
      <c r="AJ64" s="4">
        <v>1006</v>
      </c>
      <c r="AK64" s="4">
        <v>973</v>
      </c>
      <c r="AL64" s="4">
        <v>994</v>
      </c>
      <c r="AM64" s="5">
        <v>6801.6</v>
      </c>
      <c r="AN64" s="5">
        <v>6721.6</v>
      </c>
      <c r="AO64" s="5">
        <v>6987.8</v>
      </c>
      <c r="AP64" s="5">
        <v>6807.2</v>
      </c>
    </row>
    <row r="65" spans="1:42" x14ac:dyDescent="0.2">
      <c r="A65" t="s">
        <v>128</v>
      </c>
      <c r="B65" t="s">
        <v>131</v>
      </c>
      <c r="C65">
        <f t="shared" si="6"/>
        <v>10072.549999999999</v>
      </c>
      <c r="D65" s="7">
        <f t="shared" si="7"/>
        <v>2372.4567384395555</v>
      </c>
      <c r="E65">
        <v>56</v>
      </c>
      <c r="F65" t="s">
        <v>36</v>
      </c>
      <c r="G65" t="s">
        <v>41</v>
      </c>
      <c r="H65" t="s">
        <v>104</v>
      </c>
      <c r="I65" t="s">
        <v>105</v>
      </c>
      <c r="J65" t="s">
        <v>105</v>
      </c>
      <c r="K65">
        <v>266</v>
      </c>
      <c r="L65">
        <v>268</v>
      </c>
      <c r="M65">
        <v>50</v>
      </c>
      <c r="N65">
        <v>228</v>
      </c>
      <c r="O65">
        <v>1</v>
      </c>
      <c r="P65">
        <v>1.9749000000000001</v>
      </c>
      <c r="Q65">
        <v>0.13270399999999999</v>
      </c>
      <c r="R65">
        <f t="shared" si="2"/>
        <v>15970.25</v>
      </c>
      <c r="S65">
        <f t="shared" si="3"/>
        <v>2641.75</v>
      </c>
      <c r="T65">
        <f t="shared" si="4"/>
        <v>2115.25</v>
      </c>
      <c r="U65" s="6">
        <f t="shared" si="5"/>
        <v>0.8571428571428571</v>
      </c>
      <c r="V65" s="6">
        <f>INDEX(Sheet2!B:B,MATCH(MIN(1.1,MAX(ROUND(U65*20,0)/20,0.6)),Sheet2!A:A,0))</f>
        <v>0.97</v>
      </c>
      <c r="W65" s="1">
        <v>16075</v>
      </c>
      <c r="X65" s="1">
        <v>16036</v>
      </c>
      <c r="Y65" s="1">
        <v>15876</v>
      </c>
      <c r="Z65" s="1">
        <v>15894</v>
      </c>
      <c r="AA65" s="2">
        <v>2615</v>
      </c>
      <c r="AB65" s="2">
        <v>2635</v>
      </c>
      <c r="AC65" s="2">
        <v>2659</v>
      </c>
      <c r="AD65" s="2">
        <v>2658</v>
      </c>
      <c r="AE65" s="3">
        <v>2084</v>
      </c>
      <c r="AF65" s="3">
        <v>2097</v>
      </c>
      <c r="AG65" s="3">
        <v>2159</v>
      </c>
      <c r="AH65" s="3">
        <v>2121</v>
      </c>
      <c r="AI65" s="4">
        <v>531</v>
      </c>
      <c r="AJ65" s="4">
        <v>538</v>
      </c>
      <c r="AK65" s="4">
        <v>500</v>
      </c>
      <c r="AL65" s="4">
        <v>537</v>
      </c>
      <c r="AM65" s="5">
        <v>9917</v>
      </c>
      <c r="AN65" s="5">
        <v>9913.2000000000007</v>
      </c>
      <c r="AO65" s="5">
        <v>10593.2</v>
      </c>
      <c r="AP65" s="5">
        <v>9866.7999999999993</v>
      </c>
    </row>
    <row r="66" spans="1:42" x14ac:dyDescent="0.2">
      <c r="A66" t="s">
        <v>128</v>
      </c>
      <c r="B66" t="s">
        <v>132</v>
      </c>
      <c r="C66">
        <f t="shared" ref="C66:C73" si="8">AVERAGE(AM66:AP66)</f>
        <v>5029.25</v>
      </c>
      <c r="D66" s="7">
        <f t="shared" ref="D66:D72" si="9">(R66*2+S66-T66)/(K66*V66)*(1-Q66)*1000/46</f>
        <v>2930.9865190655314</v>
      </c>
      <c r="E66">
        <v>56</v>
      </c>
      <c r="F66" t="s">
        <v>36</v>
      </c>
      <c r="G66" t="s">
        <v>41</v>
      </c>
      <c r="H66" t="s">
        <v>104</v>
      </c>
      <c r="I66" t="s">
        <v>105</v>
      </c>
      <c r="J66" t="s">
        <v>105</v>
      </c>
      <c r="K66">
        <v>262</v>
      </c>
      <c r="L66">
        <v>259</v>
      </c>
      <c r="M66">
        <v>50</v>
      </c>
      <c r="N66">
        <v>250</v>
      </c>
      <c r="O66">
        <v>1</v>
      </c>
      <c r="P66">
        <v>1.9974000000000001</v>
      </c>
      <c r="Q66">
        <v>8.8145000000000001E-2</v>
      </c>
      <c r="R66">
        <f t="shared" si="2"/>
        <v>18562.75</v>
      </c>
      <c r="S66">
        <f t="shared" si="3"/>
        <v>3090</v>
      </c>
      <c r="T66">
        <f t="shared" si="4"/>
        <v>1864</v>
      </c>
      <c r="U66" s="6">
        <f t="shared" si="5"/>
        <v>0.95419847328244278</v>
      </c>
      <c r="V66" s="6">
        <f>INDEX(Sheet2!B:B,MATCH(MIN(1.1,MAX(ROUND(U66*20,0)/20,0.6)),Sheet2!A:A,0))</f>
        <v>0.99</v>
      </c>
      <c r="W66" s="1">
        <v>18746</v>
      </c>
      <c r="X66" s="1">
        <v>18280</v>
      </c>
      <c r="Y66" s="1">
        <v>18580</v>
      </c>
      <c r="Z66" s="1">
        <v>18645</v>
      </c>
      <c r="AA66" s="2">
        <v>3041</v>
      </c>
      <c r="AB66" s="2">
        <v>3158</v>
      </c>
      <c r="AC66" s="2">
        <v>3087</v>
      </c>
      <c r="AD66" s="2">
        <v>3074</v>
      </c>
      <c r="AE66" s="3">
        <v>1831</v>
      </c>
      <c r="AF66" s="3">
        <v>1909</v>
      </c>
      <c r="AG66" s="3">
        <v>1871</v>
      </c>
      <c r="AH66" s="3">
        <v>1845</v>
      </c>
      <c r="AI66" s="4">
        <v>1210</v>
      </c>
      <c r="AJ66" s="4">
        <v>1249</v>
      </c>
      <c r="AK66" s="4">
        <v>1216</v>
      </c>
      <c r="AL66" s="4">
        <v>1229</v>
      </c>
      <c r="AM66" s="5">
        <v>5162.5</v>
      </c>
      <c r="AN66" s="5">
        <v>4862.2</v>
      </c>
      <c r="AO66" s="5">
        <v>5068.3</v>
      </c>
      <c r="AP66" s="5">
        <v>5024</v>
      </c>
    </row>
    <row r="67" spans="1:42" x14ac:dyDescent="0.2">
      <c r="A67" t="s">
        <v>128</v>
      </c>
      <c r="B67" t="s">
        <v>133</v>
      </c>
      <c r="C67">
        <f t="shared" si="8"/>
        <v>4943.5750000000007</v>
      </c>
      <c r="D67" s="7">
        <f t="shared" si="9"/>
        <v>2104.2357585131258</v>
      </c>
      <c r="E67">
        <v>56</v>
      </c>
      <c r="F67" t="s">
        <v>36</v>
      </c>
      <c r="G67" t="s">
        <v>41</v>
      </c>
      <c r="H67" t="s">
        <v>104</v>
      </c>
      <c r="I67" t="s">
        <v>105</v>
      </c>
      <c r="J67" t="s">
        <v>105</v>
      </c>
      <c r="K67">
        <v>253</v>
      </c>
      <c r="L67">
        <v>252</v>
      </c>
      <c r="M67">
        <v>50</v>
      </c>
      <c r="N67">
        <v>231</v>
      </c>
      <c r="O67">
        <v>0.98</v>
      </c>
      <c r="P67">
        <v>1.9899</v>
      </c>
      <c r="Q67">
        <v>0.14444799999999999</v>
      </c>
      <c r="R67">
        <f t="shared" ref="R67:R72" si="10">AVERAGE(W67:Z67)</f>
        <v>13679.25</v>
      </c>
      <c r="S67">
        <f t="shared" ref="S67:S73" si="11">AVERAGE(AA67:AD67)</f>
        <v>2693.75</v>
      </c>
      <c r="T67">
        <f t="shared" ref="T67:T73" si="12">AVERAGE(AE67:AH67)</f>
        <v>1714.75</v>
      </c>
      <c r="U67" s="6">
        <f t="shared" ref="U67:U73" si="13">N67/K67</f>
        <v>0.91304347826086951</v>
      </c>
      <c r="V67" s="6">
        <f>INDEX(Sheet2!B:B,MATCH(MIN(1.1,MAX(ROUND(U67*20,0)/20,0.6)),Sheet2!A:A,0))</f>
        <v>0.99</v>
      </c>
      <c r="W67" s="1">
        <v>13878</v>
      </c>
      <c r="X67" s="1">
        <v>13303</v>
      </c>
      <c r="Y67" s="1">
        <v>13872</v>
      </c>
      <c r="Z67" s="1">
        <v>13664</v>
      </c>
      <c r="AA67" s="2">
        <v>2650</v>
      </c>
      <c r="AB67" s="2">
        <v>2749</v>
      </c>
      <c r="AC67" s="2">
        <v>2672</v>
      </c>
      <c r="AD67" s="2">
        <v>2704</v>
      </c>
      <c r="AE67" s="3">
        <v>1678</v>
      </c>
      <c r="AF67" s="3">
        <v>1804</v>
      </c>
      <c r="AG67" s="3">
        <v>1668</v>
      </c>
      <c r="AH67" s="3">
        <v>1709</v>
      </c>
      <c r="AI67" s="4">
        <v>972</v>
      </c>
      <c r="AJ67" s="4">
        <v>945</v>
      </c>
      <c r="AK67" s="4">
        <v>1004</v>
      </c>
      <c r="AL67" s="4">
        <v>995</v>
      </c>
      <c r="AM67" s="5">
        <v>5008.7</v>
      </c>
      <c r="AN67" s="5">
        <v>4980</v>
      </c>
      <c r="AO67" s="5">
        <v>4942</v>
      </c>
      <c r="AP67" s="5">
        <v>4843.6000000000004</v>
      </c>
    </row>
    <row r="68" spans="1:42" x14ac:dyDescent="0.2">
      <c r="A68" t="s">
        <v>134</v>
      </c>
      <c r="B68" t="s">
        <v>135</v>
      </c>
      <c r="C68">
        <f t="shared" si="8"/>
        <v>4366.6499999999996</v>
      </c>
      <c r="D68" s="7">
        <f t="shared" si="9"/>
        <v>4316.2184159922199</v>
      </c>
      <c r="E68">
        <v>15</v>
      </c>
      <c r="F68" t="s">
        <v>36</v>
      </c>
      <c r="G68" t="s">
        <v>41</v>
      </c>
      <c r="H68" t="s">
        <v>104</v>
      </c>
      <c r="I68" t="s">
        <v>105</v>
      </c>
      <c r="J68" t="s">
        <v>105</v>
      </c>
      <c r="K68">
        <v>210</v>
      </c>
      <c r="L68">
        <v>208</v>
      </c>
      <c r="M68">
        <v>50</v>
      </c>
      <c r="N68">
        <v>196</v>
      </c>
      <c r="O68">
        <v>0.94</v>
      </c>
      <c r="P68">
        <v>1.9965999999999999</v>
      </c>
      <c r="Q68">
        <v>0.213694</v>
      </c>
      <c r="R68">
        <f t="shared" si="10"/>
        <v>25278.25</v>
      </c>
      <c r="S68">
        <f t="shared" si="11"/>
        <v>4837</v>
      </c>
      <c r="T68">
        <f t="shared" si="12"/>
        <v>2897.75</v>
      </c>
      <c r="U68" s="6">
        <f t="shared" si="13"/>
        <v>0.93333333333333335</v>
      </c>
      <c r="V68" s="6">
        <f>INDEX(Sheet2!B:B,MATCH(MIN(1.1,MAX(ROUND(U68*20,0)/20,0.6)),Sheet2!A:A,0))</f>
        <v>0.99</v>
      </c>
      <c r="W68" s="1">
        <v>25337</v>
      </c>
      <c r="X68" s="1">
        <v>25191</v>
      </c>
      <c r="Y68" s="1">
        <v>25158</v>
      </c>
      <c r="Z68" s="1">
        <v>25427</v>
      </c>
      <c r="AA68" s="2">
        <v>4811</v>
      </c>
      <c r="AB68" s="2">
        <v>4872</v>
      </c>
      <c r="AC68" s="2">
        <v>4861</v>
      </c>
      <c r="AD68" s="2">
        <v>4804</v>
      </c>
      <c r="AE68" s="3">
        <v>2884</v>
      </c>
      <c r="AF68" s="3">
        <v>2930</v>
      </c>
      <c r="AG68" s="3">
        <v>2938</v>
      </c>
      <c r="AH68" s="3">
        <v>2839</v>
      </c>
      <c r="AI68" s="4">
        <v>1927</v>
      </c>
      <c r="AJ68" s="4">
        <v>1942</v>
      </c>
      <c r="AK68" s="4">
        <v>1923</v>
      </c>
      <c r="AL68" s="4">
        <v>1965</v>
      </c>
      <c r="AM68" s="5">
        <v>4375.8</v>
      </c>
      <c r="AN68" s="5">
        <v>4293.8999999999996</v>
      </c>
      <c r="AO68" s="5">
        <v>4452.5</v>
      </c>
      <c r="AP68" s="5">
        <v>4344.3999999999996</v>
      </c>
    </row>
    <row r="69" spans="1:42" x14ac:dyDescent="0.2">
      <c r="A69" t="s">
        <v>134</v>
      </c>
      <c r="B69" t="s">
        <v>136</v>
      </c>
      <c r="C69">
        <f t="shared" si="8"/>
        <v>4592.2</v>
      </c>
      <c r="D69" s="7">
        <f t="shared" si="9"/>
        <v>4015.9111895578339</v>
      </c>
      <c r="E69">
        <v>15</v>
      </c>
      <c r="F69" t="s">
        <v>36</v>
      </c>
      <c r="G69" t="s">
        <v>41</v>
      </c>
      <c r="H69" t="s">
        <v>104</v>
      </c>
      <c r="I69" t="s">
        <v>105</v>
      </c>
      <c r="J69" t="s">
        <v>105</v>
      </c>
      <c r="K69">
        <v>207</v>
      </c>
      <c r="L69">
        <v>204</v>
      </c>
      <c r="M69">
        <v>50</v>
      </c>
      <c r="N69">
        <v>188</v>
      </c>
      <c r="O69">
        <v>1</v>
      </c>
      <c r="P69">
        <v>2.0103</v>
      </c>
      <c r="Q69">
        <v>0.23439399999999999</v>
      </c>
      <c r="R69">
        <f t="shared" si="10"/>
        <v>23874.5</v>
      </c>
      <c r="S69">
        <f t="shared" si="11"/>
        <v>4412.75</v>
      </c>
      <c r="T69">
        <f t="shared" si="12"/>
        <v>2714.5</v>
      </c>
      <c r="U69" s="6">
        <f t="shared" si="13"/>
        <v>0.90821256038647347</v>
      </c>
      <c r="V69" s="6">
        <f>INDEX(Sheet2!B:B,MATCH(MIN(1.1,MAX(ROUND(U69*20,0)/20,0.6)),Sheet2!A:A,0))</f>
        <v>0.99</v>
      </c>
      <c r="W69" s="1">
        <v>23992</v>
      </c>
      <c r="X69" s="1">
        <v>23844</v>
      </c>
      <c r="Y69" s="1">
        <v>23835</v>
      </c>
      <c r="Z69" s="1">
        <v>23827</v>
      </c>
      <c r="AA69" s="2">
        <v>4414</v>
      </c>
      <c r="AB69" s="2">
        <v>4408</v>
      </c>
      <c r="AC69" s="2">
        <v>4411</v>
      </c>
      <c r="AD69" s="2">
        <v>4418</v>
      </c>
      <c r="AE69" s="3">
        <v>2694</v>
      </c>
      <c r="AF69" s="3">
        <v>2718</v>
      </c>
      <c r="AG69" s="3">
        <v>2731</v>
      </c>
      <c r="AH69" s="3">
        <v>2715</v>
      </c>
      <c r="AI69" s="4">
        <v>1720</v>
      </c>
      <c r="AJ69" s="4">
        <v>1690</v>
      </c>
      <c r="AK69" s="4">
        <v>1680</v>
      </c>
      <c r="AL69" s="4">
        <v>1703</v>
      </c>
      <c r="AM69" s="5">
        <v>4590.1000000000004</v>
      </c>
      <c r="AN69" s="5">
        <v>4642.5</v>
      </c>
      <c r="AO69" s="5">
        <v>4598.5</v>
      </c>
      <c r="AP69" s="5">
        <v>4537.7</v>
      </c>
    </row>
    <row r="70" spans="1:42" x14ac:dyDescent="0.2">
      <c r="A70" t="s">
        <v>134</v>
      </c>
      <c r="B70" t="s">
        <v>137</v>
      </c>
      <c r="C70">
        <f t="shared" si="8"/>
        <v>5938.0249999999996</v>
      </c>
      <c r="D70" s="7">
        <f t="shared" si="9"/>
        <v>4758.016013807086</v>
      </c>
      <c r="E70">
        <v>15</v>
      </c>
      <c r="F70" t="s">
        <v>36</v>
      </c>
      <c r="G70" t="s">
        <v>37</v>
      </c>
      <c r="H70" t="s">
        <v>104</v>
      </c>
      <c r="I70" t="s">
        <v>105</v>
      </c>
      <c r="J70" t="s">
        <v>105</v>
      </c>
      <c r="K70">
        <v>253</v>
      </c>
      <c r="L70">
        <v>251</v>
      </c>
      <c r="M70">
        <v>50</v>
      </c>
      <c r="N70">
        <v>223</v>
      </c>
      <c r="O70">
        <v>1</v>
      </c>
      <c r="P70">
        <v>2.0103</v>
      </c>
      <c r="Q70">
        <v>0.15048500000000001</v>
      </c>
      <c r="R70">
        <f t="shared" si="10"/>
        <v>31516.5</v>
      </c>
      <c r="S70">
        <f t="shared" si="11"/>
        <v>2844</v>
      </c>
      <c r="T70">
        <f t="shared" si="12"/>
        <v>1346</v>
      </c>
      <c r="U70" s="6">
        <f t="shared" si="13"/>
        <v>0.88142292490118579</v>
      </c>
      <c r="V70" s="6">
        <f>INDEX(Sheet2!B:B,MATCH(MIN(1.1,MAX(ROUND(U70*20,0)/20,0.6)),Sheet2!A:A,0))</f>
        <v>0.99</v>
      </c>
      <c r="W70" s="1">
        <v>31593</v>
      </c>
      <c r="X70" s="1">
        <v>31496</v>
      </c>
      <c r="Y70" s="1">
        <v>31468</v>
      </c>
      <c r="Z70" s="1">
        <v>31509</v>
      </c>
      <c r="AA70" s="2">
        <v>2840</v>
      </c>
      <c r="AB70" s="2">
        <v>2849</v>
      </c>
      <c r="AC70" s="2">
        <v>2844</v>
      </c>
      <c r="AD70" s="2">
        <v>2843</v>
      </c>
      <c r="AE70" s="3">
        <v>1330</v>
      </c>
      <c r="AF70" s="3">
        <v>1358</v>
      </c>
      <c r="AG70" s="3">
        <v>1348</v>
      </c>
      <c r="AH70" s="3">
        <v>1348</v>
      </c>
      <c r="AI70" s="4">
        <v>1510</v>
      </c>
      <c r="AJ70" s="4">
        <v>1491</v>
      </c>
      <c r="AK70" s="4">
        <v>1496</v>
      </c>
      <c r="AL70" s="4">
        <v>1495</v>
      </c>
      <c r="AM70" s="5">
        <v>5911.4</v>
      </c>
      <c r="AN70" s="5">
        <v>5978.5</v>
      </c>
      <c r="AO70" s="5">
        <v>5912.3</v>
      </c>
      <c r="AP70" s="5">
        <v>5949.9</v>
      </c>
    </row>
    <row r="71" spans="1:42" x14ac:dyDescent="0.2">
      <c r="A71" t="s">
        <v>138</v>
      </c>
      <c r="B71" t="s">
        <v>139</v>
      </c>
      <c r="C71">
        <f t="shared" si="8"/>
        <v>4350.8999999999996</v>
      </c>
      <c r="D71" s="7">
        <f t="shared" si="9"/>
        <v>3867.6465086994476</v>
      </c>
      <c r="E71">
        <v>9</v>
      </c>
      <c r="F71" t="s">
        <v>36</v>
      </c>
      <c r="G71" t="s">
        <v>41</v>
      </c>
      <c r="H71" t="s">
        <v>104</v>
      </c>
      <c r="I71" t="s">
        <v>105</v>
      </c>
      <c r="J71" t="s">
        <v>105</v>
      </c>
      <c r="K71">
        <v>162</v>
      </c>
      <c r="L71">
        <v>160</v>
      </c>
      <c r="M71">
        <v>50</v>
      </c>
      <c r="N71">
        <v>151</v>
      </c>
      <c r="O71">
        <v>0.92</v>
      </c>
      <c r="P71">
        <v>1.9966999999999999</v>
      </c>
      <c r="Q71">
        <v>0.304782</v>
      </c>
      <c r="R71">
        <f t="shared" si="10"/>
        <v>19817.5</v>
      </c>
      <c r="S71">
        <f t="shared" si="11"/>
        <v>4094.75</v>
      </c>
      <c r="T71">
        <f t="shared" si="12"/>
        <v>2687.25</v>
      </c>
      <c r="U71" s="6">
        <f t="shared" si="13"/>
        <v>0.9320987654320988</v>
      </c>
      <c r="V71" s="6">
        <f>INDEX(Sheet2!B:B,MATCH(MIN(1.1,MAX(ROUND(U71*20,0)/20,0.6)),Sheet2!A:A,0))</f>
        <v>0.99</v>
      </c>
      <c r="W71" s="1">
        <v>19852</v>
      </c>
      <c r="X71" s="1">
        <v>19714</v>
      </c>
      <c r="Y71" s="1">
        <v>19860</v>
      </c>
      <c r="Z71" s="1">
        <v>19844</v>
      </c>
      <c r="AA71" s="2">
        <v>4111</v>
      </c>
      <c r="AB71" s="2">
        <v>4080</v>
      </c>
      <c r="AC71" s="2">
        <v>4084</v>
      </c>
      <c r="AD71" s="2">
        <v>4104</v>
      </c>
      <c r="AE71" s="3">
        <v>2689</v>
      </c>
      <c r="AF71" s="3">
        <v>2704</v>
      </c>
      <c r="AG71" s="3">
        <v>2682</v>
      </c>
      <c r="AH71" s="3">
        <v>2674</v>
      </c>
      <c r="AI71" s="4">
        <v>1422</v>
      </c>
      <c r="AJ71" s="4">
        <v>1376</v>
      </c>
      <c r="AK71" s="4">
        <v>1402</v>
      </c>
      <c r="AL71" s="4">
        <v>1430</v>
      </c>
      <c r="AM71" s="5">
        <v>4317.7</v>
      </c>
      <c r="AN71" s="5">
        <v>4466</v>
      </c>
      <c r="AO71" s="5">
        <v>4344.8</v>
      </c>
      <c r="AP71" s="5">
        <v>4275.1000000000004</v>
      </c>
    </row>
    <row r="72" spans="1:42" x14ac:dyDescent="0.2">
      <c r="A72" t="s">
        <v>138</v>
      </c>
      <c r="B72" t="s">
        <v>140</v>
      </c>
      <c r="C72">
        <f t="shared" si="8"/>
        <v>4110.125</v>
      </c>
      <c r="D72" s="7">
        <f t="shared" si="9"/>
        <v>2938.5461684782604</v>
      </c>
      <c r="E72">
        <v>9</v>
      </c>
      <c r="F72" t="s">
        <v>36</v>
      </c>
      <c r="G72" t="s">
        <v>41</v>
      </c>
      <c r="H72" t="s">
        <v>104</v>
      </c>
      <c r="I72" t="s">
        <v>105</v>
      </c>
      <c r="J72" t="s">
        <v>105</v>
      </c>
      <c r="K72">
        <v>140</v>
      </c>
      <c r="L72">
        <v>138</v>
      </c>
      <c r="M72">
        <v>50</v>
      </c>
      <c r="N72">
        <v>145</v>
      </c>
      <c r="O72">
        <v>1</v>
      </c>
      <c r="P72">
        <v>1.9954000000000001</v>
      </c>
      <c r="Q72">
        <v>0.35565000000000002</v>
      </c>
      <c r="R72">
        <f t="shared" si="10"/>
        <v>14175.75</v>
      </c>
      <c r="S72">
        <f t="shared" si="11"/>
        <v>4326.25</v>
      </c>
      <c r="T72">
        <f t="shared" si="12"/>
        <v>3308.25</v>
      </c>
      <c r="U72" s="6">
        <f t="shared" si="13"/>
        <v>1.0357142857142858</v>
      </c>
      <c r="V72" s="6">
        <f>INDEX(Sheet2!B:B,MATCH(MIN(1.1,MAX(ROUND(U72*20,0)/20,0.6)),Sheet2!A:A,0))</f>
        <v>1</v>
      </c>
      <c r="W72" s="1">
        <v>14160</v>
      </c>
      <c r="X72" s="1">
        <v>14159</v>
      </c>
      <c r="Y72" s="1">
        <v>14229</v>
      </c>
      <c r="Z72" s="1">
        <v>14155</v>
      </c>
      <c r="AA72" s="2">
        <v>4329</v>
      </c>
      <c r="AB72" s="2">
        <v>4309</v>
      </c>
      <c r="AC72" s="2">
        <v>4338</v>
      </c>
      <c r="AD72" s="2">
        <v>4329</v>
      </c>
      <c r="AE72" s="3">
        <v>3307</v>
      </c>
      <c r="AF72" s="3">
        <v>3301</v>
      </c>
      <c r="AG72" s="3">
        <v>3322</v>
      </c>
      <c r="AH72" s="3">
        <v>3303</v>
      </c>
      <c r="AI72" s="4">
        <v>1022</v>
      </c>
      <c r="AJ72" s="4">
        <v>1008</v>
      </c>
      <c r="AK72" s="4">
        <v>1016</v>
      </c>
      <c r="AL72" s="4">
        <v>1026</v>
      </c>
      <c r="AM72" s="5">
        <v>4102</v>
      </c>
      <c r="AN72" s="5">
        <v>4189.8</v>
      </c>
      <c r="AO72" s="5">
        <v>4129.8999999999996</v>
      </c>
      <c r="AP72" s="5">
        <v>4018.8</v>
      </c>
    </row>
    <row r="73" spans="1:42" x14ac:dyDescent="0.2">
      <c r="A73" t="s">
        <v>138</v>
      </c>
      <c r="B73" t="s">
        <v>141</v>
      </c>
      <c r="C73">
        <f t="shared" si="8"/>
        <v>4059.4250000000002</v>
      </c>
      <c r="D73" s="7">
        <f>(R73*2+S73-T73)/(K73*V73)*(1-Q73)*1000/46</f>
        <v>4030.9338179272713</v>
      </c>
      <c r="E73">
        <v>9</v>
      </c>
      <c r="F73" t="s">
        <v>36</v>
      </c>
      <c r="G73" t="s">
        <v>37</v>
      </c>
      <c r="H73" t="s">
        <v>104</v>
      </c>
      <c r="I73" t="s">
        <v>105</v>
      </c>
      <c r="J73" t="s">
        <v>105</v>
      </c>
      <c r="K73">
        <v>201</v>
      </c>
      <c r="L73">
        <v>199</v>
      </c>
      <c r="M73">
        <v>50</v>
      </c>
      <c r="N73">
        <v>186</v>
      </c>
      <c r="O73">
        <v>0.96</v>
      </c>
      <c r="P73">
        <v>2.0152999999999999</v>
      </c>
      <c r="Q73">
        <v>0.22781100000000001</v>
      </c>
      <c r="R73">
        <f>AVERAGE(W73:Z73)</f>
        <v>22922</v>
      </c>
      <c r="S73">
        <f t="shared" si="11"/>
        <v>4784.75</v>
      </c>
      <c r="T73">
        <f t="shared" si="12"/>
        <v>2846</v>
      </c>
      <c r="U73" s="6">
        <f t="shared" si="13"/>
        <v>0.92537313432835822</v>
      </c>
      <c r="V73" s="6">
        <f>INDEX(Sheet2!B:B,MATCH(MIN(1.1,MAX(ROUND(U73*20,0)/20,0.6)),Sheet2!A:A,0))</f>
        <v>0.99</v>
      </c>
      <c r="W73" s="1">
        <v>22841</v>
      </c>
      <c r="X73" s="1">
        <v>22925</v>
      </c>
      <c r="Y73" s="1">
        <v>22929</v>
      </c>
      <c r="Z73" s="1">
        <v>22993</v>
      </c>
      <c r="AA73" s="2">
        <v>4777</v>
      </c>
      <c r="AB73" s="2">
        <v>4790</v>
      </c>
      <c r="AC73" s="2">
        <v>4797</v>
      </c>
      <c r="AD73" s="2">
        <v>4775</v>
      </c>
      <c r="AE73" s="3">
        <v>2857</v>
      </c>
      <c r="AF73" s="3">
        <v>2851</v>
      </c>
      <c r="AG73" s="3">
        <v>2852</v>
      </c>
      <c r="AH73" s="3">
        <v>2824</v>
      </c>
      <c r="AI73" s="4">
        <v>1920</v>
      </c>
      <c r="AJ73" s="4">
        <v>1939</v>
      </c>
      <c r="AK73" s="4">
        <v>1945</v>
      </c>
      <c r="AL73" s="4">
        <v>1951</v>
      </c>
      <c r="AM73" s="5">
        <v>4054.6</v>
      </c>
      <c r="AN73" s="5">
        <v>4093.5</v>
      </c>
      <c r="AO73" s="5">
        <v>4055</v>
      </c>
      <c r="AP73" s="5">
        <v>4034.6</v>
      </c>
    </row>
    <row r="74" spans="1:42" x14ac:dyDescent="0.2">
      <c r="A74" t="s">
        <v>156</v>
      </c>
      <c r="B74" t="s">
        <v>152</v>
      </c>
      <c r="C74">
        <f t="shared" ref="C74:C81" si="14">AVERAGE(AM74:AP74)</f>
        <v>6149.3249999999998</v>
      </c>
      <c r="D74" s="7">
        <f t="shared" ref="D74:D81" si="15">(R74*2+S74-T74)/(K74*V74)*(1-Q74)*1000/46</f>
        <v>7138.1325587206393</v>
      </c>
      <c r="E74">
        <v>46</v>
      </c>
      <c r="F74" t="s">
        <v>66</v>
      </c>
      <c r="G74" t="s">
        <v>41</v>
      </c>
      <c r="H74" t="s">
        <v>104</v>
      </c>
      <c r="I74" t="s">
        <v>105</v>
      </c>
      <c r="J74" t="s">
        <v>105</v>
      </c>
      <c r="K74">
        <v>377</v>
      </c>
      <c r="L74">
        <v>372</v>
      </c>
      <c r="M74">
        <v>50</v>
      </c>
      <c r="N74">
        <v>421</v>
      </c>
      <c r="O74">
        <v>1</v>
      </c>
      <c r="P74">
        <v>1.9893000000000001</v>
      </c>
      <c r="Q74">
        <v>2.63E-2</v>
      </c>
      <c r="R74">
        <f t="shared" ref="R74:R81" si="16">AVERAGE(W74:Z74)</f>
        <v>65615.25</v>
      </c>
      <c r="S74">
        <f t="shared" ref="S74:S81" si="17">AVERAGE(AA74:AD74)</f>
        <v>3675.5</v>
      </c>
      <c r="T74">
        <f t="shared" ref="T74:T81" si="18">AVERAGE(AE74:AH74)</f>
        <v>1416.25</v>
      </c>
      <c r="U74" s="6">
        <f t="shared" ref="U74:U81" si="19">N74/K74</f>
        <v>1.1167108753315649</v>
      </c>
      <c r="V74" s="6">
        <f>INDEX(Sheet2!B:B,MATCH(MIN(1.1,MAX(ROUND(U74*20,0)/20,0.6)),Sheet2!A:A,0))</f>
        <v>1.05</v>
      </c>
      <c r="W74">
        <v>65660</v>
      </c>
      <c r="X74">
        <v>65682</v>
      </c>
      <c r="Y74">
        <v>65683</v>
      </c>
      <c r="Z74">
        <v>65436</v>
      </c>
      <c r="AA74">
        <v>3652</v>
      </c>
      <c r="AB74">
        <v>3637</v>
      </c>
      <c r="AC74">
        <v>3641</v>
      </c>
      <c r="AD74">
        <v>3772</v>
      </c>
      <c r="AE74">
        <v>1409</v>
      </c>
      <c r="AF74">
        <v>1407</v>
      </c>
      <c r="AG74">
        <v>1407</v>
      </c>
      <c r="AH74">
        <v>1442</v>
      </c>
      <c r="AI74">
        <v>2243</v>
      </c>
      <c r="AJ74">
        <v>2230</v>
      </c>
      <c r="AK74">
        <v>2234</v>
      </c>
      <c r="AL74">
        <v>2330</v>
      </c>
      <c r="AM74">
        <v>6217.1</v>
      </c>
      <c r="AN74">
        <v>6255.7</v>
      </c>
      <c r="AO74">
        <v>6177.7</v>
      </c>
      <c r="AP74">
        <v>5946.8</v>
      </c>
    </row>
    <row r="75" spans="1:42" x14ac:dyDescent="0.2">
      <c r="A75" t="s">
        <v>156</v>
      </c>
      <c r="B75" t="s">
        <v>153</v>
      </c>
      <c r="C75">
        <f t="shared" si="14"/>
        <v>6380.8</v>
      </c>
      <c r="D75" s="7">
        <f t="shared" si="15"/>
        <v>7422.4996621058472</v>
      </c>
      <c r="E75">
        <v>46</v>
      </c>
      <c r="F75" t="s">
        <v>66</v>
      </c>
      <c r="G75" t="s">
        <v>41</v>
      </c>
      <c r="H75" t="s">
        <v>104</v>
      </c>
      <c r="I75" t="s">
        <v>105</v>
      </c>
      <c r="J75" t="s">
        <v>105</v>
      </c>
      <c r="K75">
        <v>313</v>
      </c>
      <c r="L75">
        <v>311</v>
      </c>
      <c r="M75">
        <v>50</v>
      </c>
      <c r="N75">
        <v>341</v>
      </c>
      <c r="O75">
        <v>1</v>
      </c>
      <c r="P75">
        <v>1.988</v>
      </c>
      <c r="Q75">
        <v>2.9779E-2</v>
      </c>
      <c r="R75">
        <f t="shared" si="16"/>
        <v>56868.25</v>
      </c>
      <c r="S75">
        <f t="shared" si="17"/>
        <v>3192</v>
      </c>
      <c r="T75">
        <f t="shared" si="18"/>
        <v>1271.75</v>
      </c>
      <c r="U75" s="6">
        <f t="shared" si="19"/>
        <v>1.0894568690095847</v>
      </c>
      <c r="V75" s="6">
        <f>INDEX(Sheet2!B:B,MATCH(MIN(1.1,MAX(ROUND(U75*20,0)/20,0.6)),Sheet2!A:A,0))</f>
        <v>1.05</v>
      </c>
      <c r="W75">
        <v>56932</v>
      </c>
      <c r="X75">
        <v>56742</v>
      </c>
      <c r="Y75">
        <v>56891</v>
      </c>
      <c r="Z75">
        <v>56908</v>
      </c>
      <c r="AA75">
        <v>3161</v>
      </c>
      <c r="AB75">
        <v>3247</v>
      </c>
      <c r="AC75">
        <v>3182</v>
      </c>
      <c r="AD75">
        <v>3178</v>
      </c>
      <c r="AE75">
        <v>1261</v>
      </c>
      <c r="AF75">
        <v>1290</v>
      </c>
      <c r="AG75">
        <v>1267</v>
      </c>
      <c r="AH75">
        <v>1269</v>
      </c>
      <c r="AI75">
        <v>1900</v>
      </c>
      <c r="AJ75">
        <v>1957</v>
      </c>
      <c r="AK75">
        <v>1915</v>
      </c>
      <c r="AL75">
        <v>1909</v>
      </c>
      <c r="AM75">
        <v>6433.5</v>
      </c>
      <c r="AN75">
        <v>6277.1</v>
      </c>
      <c r="AO75">
        <v>6385.3</v>
      </c>
      <c r="AP75">
        <v>6427.3</v>
      </c>
    </row>
    <row r="76" spans="1:42" x14ac:dyDescent="0.2">
      <c r="A76" t="s">
        <v>156</v>
      </c>
      <c r="B76" t="s">
        <v>154</v>
      </c>
      <c r="C76">
        <f t="shared" si="14"/>
        <v>6008.7250000000004</v>
      </c>
      <c r="D76" s="7">
        <f t="shared" si="15"/>
        <v>6435.7415528329957</v>
      </c>
      <c r="E76">
        <v>46</v>
      </c>
      <c r="F76" t="s">
        <v>66</v>
      </c>
      <c r="G76" t="s">
        <v>41</v>
      </c>
      <c r="H76" t="s">
        <v>104</v>
      </c>
      <c r="I76" t="s">
        <v>105</v>
      </c>
      <c r="J76" t="s">
        <v>105</v>
      </c>
      <c r="K76">
        <v>409</v>
      </c>
      <c r="L76">
        <v>407</v>
      </c>
      <c r="M76">
        <v>50</v>
      </c>
      <c r="N76">
        <v>425</v>
      </c>
      <c r="O76">
        <v>0.28000000000000003</v>
      </c>
      <c r="P76">
        <v>4.0772000000000004</v>
      </c>
      <c r="Q76">
        <v>2.8039000000000001E-2</v>
      </c>
      <c r="R76">
        <f t="shared" si="16"/>
        <v>61190</v>
      </c>
      <c r="S76">
        <f t="shared" si="17"/>
        <v>3806</v>
      </c>
      <c r="T76">
        <f t="shared" si="18"/>
        <v>1611</v>
      </c>
      <c r="U76" s="6">
        <f t="shared" si="19"/>
        <v>1.039119804400978</v>
      </c>
      <c r="V76" s="6">
        <f>INDEX(Sheet2!B:B,MATCH(MIN(1.1,MAX(ROUND(U76*20,0)/20,0.6)),Sheet2!A:A,0))</f>
        <v>1</v>
      </c>
      <c r="W76">
        <v>61198</v>
      </c>
      <c r="X76">
        <v>60893</v>
      </c>
      <c r="Y76">
        <v>61278</v>
      </c>
      <c r="Z76">
        <v>61391</v>
      </c>
      <c r="AA76">
        <v>3806</v>
      </c>
      <c r="AB76">
        <v>3967</v>
      </c>
      <c r="AC76">
        <v>3753</v>
      </c>
      <c r="AD76">
        <v>3698</v>
      </c>
      <c r="AE76">
        <v>1609</v>
      </c>
      <c r="AF76">
        <v>1643</v>
      </c>
      <c r="AG76">
        <v>1603</v>
      </c>
      <c r="AH76">
        <v>1589</v>
      </c>
      <c r="AI76">
        <v>2197</v>
      </c>
      <c r="AJ76">
        <v>2324</v>
      </c>
      <c r="AK76">
        <v>2150</v>
      </c>
      <c r="AL76">
        <v>2109</v>
      </c>
      <c r="AM76">
        <v>5973.4</v>
      </c>
      <c r="AN76">
        <v>5696.5</v>
      </c>
      <c r="AO76">
        <v>6162.3</v>
      </c>
      <c r="AP76">
        <v>6202.7</v>
      </c>
    </row>
    <row r="77" spans="1:42" x14ac:dyDescent="0.2">
      <c r="A77" t="s">
        <v>156</v>
      </c>
      <c r="B77" t="s">
        <v>155</v>
      </c>
      <c r="C77">
        <f t="shared" si="14"/>
        <v>3563.7249999999999</v>
      </c>
      <c r="D77" s="7">
        <f t="shared" si="15"/>
        <v>4092.361490771124</v>
      </c>
      <c r="E77">
        <v>46</v>
      </c>
      <c r="F77" t="s">
        <v>66</v>
      </c>
      <c r="G77" t="s">
        <v>37</v>
      </c>
      <c r="H77" t="s">
        <v>104</v>
      </c>
      <c r="I77" t="s">
        <v>105</v>
      </c>
      <c r="J77" t="s">
        <v>105</v>
      </c>
      <c r="K77">
        <v>265</v>
      </c>
      <c r="L77">
        <v>265</v>
      </c>
      <c r="M77">
        <v>50</v>
      </c>
      <c r="N77">
        <v>201</v>
      </c>
      <c r="O77">
        <v>0.28000000000000003</v>
      </c>
      <c r="P77">
        <v>4.0772000000000004</v>
      </c>
      <c r="Q77">
        <v>6.7706000000000002E-2</v>
      </c>
      <c r="R77">
        <f t="shared" si="16"/>
        <v>25718</v>
      </c>
      <c r="S77">
        <f t="shared" si="17"/>
        <v>3792.25</v>
      </c>
      <c r="T77">
        <f t="shared" si="18"/>
        <v>1719.5</v>
      </c>
      <c r="U77" s="6">
        <f t="shared" si="19"/>
        <v>0.7584905660377359</v>
      </c>
      <c r="V77" s="6">
        <f>INDEX(Sheet2!B:B,MATCH(MIN(1.1,MAX(ROUND(U77*20,0)/20,0.6)),Sheet2!A:A,0))</f>
        <v>1</v>
      </c>
      <c r="W77">
        <v>26017</v>
      </c>
      <c r="X77">
        <v>25586</v>
      </c>
      <c r="Y77">
        <v>25549</v>
      </c>
      <c r="Z77">
        <v>25720</v>
      </c>
      <c r="AA77">
        <v>3756</v>
      </c>
      <c r="AB77">
        <v>3814</v>
      </c>
      <c r="AC77">
        <v>3797</v>
      </c>
      <c r="AD77">
        <v>3802</v>
      </c>
      <c r="AE77">
        <v>1646</v>
      </c>
      <c r="AF77">
        <v>1752</v>
      </c>
      <c r="AG77">
        <v>1756</v>
      </c>
      <c r="AH77">
        <v>1724</v>
      </c>
      <c r="AI77">
        <v>2110</v>
      </c>
      <c r="AJ77">
        <v>2062</v>
      </c>
      <c r="AK77">
        <v>2041</v>
      </c>
      <c r="AL77">
        <v>2078</v>
      </c>
      <c r="AM77">
        <v>3541.9</v>
      </c>
      <c r="AN77">
        <v>3566.9</v>
      </c>
      <c r="AO77">
        <v>3596.5</v>
      </c>
      <c r="AP77">
        <v>3549.6</v>
      </c>
    </row>
    <row r="78" spans="1:42" x14ac:dyDescent="0.2">
      <c r="A78" t="s">
        <v>161</v>
      </c>
      <c r="B78" t="s">
        <v>157</v>
      </c>
      <c r="C78">
        <f t="shared" si="14"/>
        <v>7649.0249999999996</v>
      </c>
      <c r="D78" s="7">
        <f t="shared" si="15"/>
        <v>9700.6509857783676</v>
      </c>
      <c r="E78">
        <v>30</v>
      </c>
      <c r="F78" t="s">
        <v>66</v>
      </c>
      <c r="G78" t="s">
        <v>41</v>
      </c>
      <c r="H78" t="s">
        <v>104</v>
      </c>
      <c r="I78" t="s">
        <v>105</v>
      </c>
      <c r="J78" t="s">
        <v>105</v>
      </c>
      <c r="K78">
        <v>225</v>
      </c>
      <c r="L78">
        <v>224</v>
      </c>
      <c r="M78">
        <v>50</v>
      </c>
      <c r="N78">
        <v>179</v>
      </c>
      <c r="O78">
        <v>1</v>
      </c>
      <c r="P78" s="11">
        <v>1.9966999999999999</v>
      </c>
      <c r="Q78">
        <v>0.252803</v>
      </c>
      <c r="R78">
        <f t="shared" si="16"/>
        <v>64968.25</v>
      </c>
      <c r="S78">
        <f t="shared" si="17"/>
        <v>3040.75</v>
      </c>
      <c r="T78">
        <f t="shared" si="18"/>
        <v>1293.5</v>
      </c>
      <c r="U78" s="6">
        <f t="shared" si="19"/>
        <v>0.79555555555555557</v>
      </c>
      <c r="V78" s="6">
        <f>INDEX(Sheet2!B:B,MATCH(MIN(1.1,MAX(ROUND(U78*20,0)/20,0.6)),Sheet2!A:A,0))</f>
        <v>0.98</v>
      </c>
      <c r="W78">
        <v>64919</v>
      </c>
      <c r="X78">
        <v>64753</v>
      </c>
      <c r="Y78">
        <v>65200</v>
      </c>
      <c r="Z78">
        <v>65001</v>
      </c>
      <c r="AA78">
        <v>3066</v>
      </c>
      <c r="AB78">
        <v>3164</v>
      </c>
      <c r="AC78">
        <v>2910</v>
      </c>
      <c r="AD78">
        <v>3023</v>
      </c>
      <c r="AE78">
        <v>1308</v>
      </c>
      <c r="AF78">
        <v>1325</v>
      </c>
      <c r="AG78">
        <v>1248</v>
      </c>
      <c r="AH78">
        <v>1293</v>
      </c>
      <c r="AI78">
        <v>1758</v>
      </c>
      <c r="AJ78">
        <v>1839</v>
      </c>
      <c r="AK78">
        <v>1662</v>
      </c>
      <c r="AL78">
        <v>1730</v>
      </c>
      <c r="AM78">
        <v>7549.8</v>
      </c>
      <c r="AN78">
        <v>7229</v>
      </c>
      <c r="AO78">
        <v>7944.4</v>
      </c>
      <c r="AP78">
        <v>7872.9</v>
      </c>
    </row>
    <row r="79" spans="1:42" x14ac:dyDescent="0.2">
      <c r="A79" t="s">
        <v>161</v>
      </c>
      <c r="B79" t="s">
        <v>158</v>
      </c>
      <c r="C79">
        <f t="shared" si="14"/>
        <v>11046.924999999999</v>
      </c>
      <c r="D79" s="7">
        <f t="shared" si="15"/>
        <v>9038.2061089808594</v>
      </c>
      <c r="E79">
        <v>30</v>
      </c>
      <c r="F79" t="s">
        <v>66</v>
      </c>
      <c r="G79" t="s">
        <v>41</v>
      </c>
      <c r="H79" t="s">
        <v>104</v>
      </c>
      <c r="I79" t="s">
        <v>105</v>
      </c>
      <c r="J79" t="s">
        <v>105</v>
      </c>
      <c r="K79">
        <v>238</v>
      </c>
      <c r="L79">
        <v>238</v>
      </c>
      <c r="M79">
        <v>50</v>
      </c>
      <c r="N79">
        <v>194</v>
      </c>
      <c r="O79">
        <v>0.98</v>
      </c>
      <c r="P79">
        <v>2.0329999999999999</v>
      </c>
      <c r="Q79">
        <v>0.23617299999999999</v>
      </c>
      <c r="R79">
        <f t="shared" si="16"/>
        <v>62834.75</v>
      </c>
      <c r="S79">
        <f t="shared" si="17"/>
        <v>2342.75</v>
      </c>
      <c r="T79">
        <f t="shared" si="18"/>
        <v>1057.75</v>
      </c>
      <c r="U79" s="6">
        <f t="shared" si="19"/>
        <v>0.81512605042016806</v>
      </c>
      <c r="V79" s="6">
        <f>INDEX(Sheet2!B:B,MATCH(MIN(1.1,MAX(ROUND(U79*20,0)/20,0.6)),Sheet2!A:A,0))</f>
        <v>0.98</v>
      </c>
      <c r="W79">
        <v>63018</v>
      </c>
      <c r="X79">
        <v>62664</v>
      </c>
      <c r="Y79">
        <v>62662</v>
      </c>
      <c r="Z79">
        <v>62995</v>
      </c>
      <c r="AA79">
        <v>2238</v>
      </c>
      <c r="AB79">
        <v>2450</v>
      </c>
      <c r="AC79">
        <v>2434</v>
      </c>
      <c r="AD79">
        <v>2249</v>
      </c>
      <c r="AE79">
        <v>1036</v>
      </c>
      <c r="AF79">
        <v>1065</v>
      </c>
      <c r="AG79">
        <v>1092</v>
      </c>
      <c r="AH79">
        <v>1038</v>
      </c>
      <c r="AI79">
        <v>1202</v>
      </c>
      <c r="AJ79">
        <v>1385</v>
      </c>
      <c r="AK79">
        <v>1342</v>
      </c>
      <c r="AL79">
        <v>1211</v>
      </c>
      <c r="AM79">
        <v>11794.4</v>
      </c>
      <c r="AN79">
        <v>10168.799999999999</v>
      </c>
      <c r="AO79">
        <v>10517.9</v>
      </c>
      <c r="AP79">
        <v>11706.6</v>
      </c>
    </row>
    <row r="80" spans="1:42" x14ac:dyDescent="0.2">
      <c r="A80" t="s">
        <v>161</v>
      </c>
      <c r="B80" t="s">
        <v>159</v>
      </c>
      <c r="C80">
        <f t="shared" si="14"/>
        <v>11760.975</v>
      </c>
      <c r="D80" s="7">
        <f t="shared" si="15"/>
        <v>10641.337160422216</v>
      </c>
      <c r="E80">
        <v>30</v>
      </c>
      <c r="F80" t="s">
        <v>66</v>
      </c>
      <c r="G80" t="s">
        <v>41</v>
      </c>
      <c r="H80" t="s">
        <v>104</v>
      </c>
      <c r="I80" t="s">
        <v>105</v>
      </c>
      <c r="J80" t="s">
        <v>105</v>
      </c>
      <c r="K80">
        <v>255</v>
      </c>
      <c r="L80">
        <v>254</v>
      </c>
      <c r="M80">
        <v>50</v>
      </c>
      <c r="N80">
        <v>214</v>
      </c>
      <c r="O80">
        <v>0.76</v>
      </c>
      <c r="P80" s="11">
        <v>1.9941</v>
      </c>
      <c r="Q80">
        <v>0.235265</v>
      </c>
      <c r="R80">
        <f t="shared" si="16"/>
        <v>78484.5</v>
      </c>
      <c r="S80">
        <f t="shared" si="17"/>
        <v>2746.75</v>
      </c>
      <c r="T80">
        <f t="shared" si="18"/>
        <v>1388.75</v>
      </c>
      <c r="U80" s="6">
        <f t="shared" si="19"/>
        <v>0.83921568627450982</v>
      </c>
      <c r="V80" s="6">
        <f>INDEX(Sheet2!B:B,MATCH(MIN(1.1,MAX(ROUND(U80*20,0)/20,0.6)),Sheet2!A:A,0))</f>
        <v>0.97</v>
      </c>
      <c r="W80">
        <v>78486</v>
      </c>
      <c r="X80">
        <v>78457</v>
      </c>
      <c r="Y80">
        <v>78496</v>
      </c>
      <c r="Z80">
        <v>78499</v>
      </c>
      <c r="AA80">
        <v>2735</v>
      </c>
      <c r="AB80">
        <v>2769</v>
      </c>
      <c r="AC80">
        <v>2744</v>
      </c>
      <c r="AD80">
        <v>2739</v>
      </c>
      <c r="AE80">
        <v>1398</v>
      </c>
      <c r="AF80">
        <v>1384</v>
      </c>
      <c r="AG80">
        <v>1389</v>
      </c>
      <c r="AH80">
        <v>1384</v>
      </c>
      <c r="AI80">
        <v>1337</v>
      </c>
      <c r="AJ80">
        <v>1385</v>
      </c>
      <c r="AK80">
        <v>1355</v>
      </c>
      <c r="AL80">
        <v>1355</v>
      </c>
      <c r="AM80">
        <v>11917.7</v>
      </c>
      <c r="AN80">
        <v>11526.5</v>
      </c>
      <c r="AO80">
        <v>11812.1</v>
      </c>
      <c r="AP80">
        <v>11787.6</v>
      </c>
    </row>
    <row r="81" spans="1:42" x14ac:dyDescent="0.2">
      <c r="A81" t="s">
        <v>161</v>
      </c>
      <c r="B81" t="s">
        <v>160</v>
      </c>
      <c r="C81">
        <f t="shared" si="14"/>
        <v>48034.074999999997</v>
      </c>
      <c r="D81" s="7">
        <f t="shared" si="15"/>
        <v>6854.4762612453524</v>
      </c>
      <c r="E81">
        <v>30</v>
      </c>
      <c r="F81" t="s">
        <v>66</v>
      </c>
      <c r="G81" t="s">
        <v>37</v>
      </c>
      <c r="H81" t="s">
        <v>104</v>
      </c>
      <c r="I81" t="s">
        <v>105</v>
      </c>
      <c r="J81" t="s">
        <v>105</v>
      </c>
      <c r="K81">
        <v>353</v>
      </c>
      <c r="L81">
        <v>358</v>
      </c>
      <c r="M81">
        <v>50</v>
      </c>
      <c r="N81">
        <v>275</v>
      </c>
      <c r="O81">
        <v>0.98</v>
      </c>
      <c r="P81">
        <v>2.0329999999999999</v>
      </c>
      <c r="Q81">
        <v>0.109338</v>
      </c>
      <c r="R81">
        <f t="shared" si="16"/>
        <v>61069.5</v>
      </c>
      <c r="S81">
        <f t="shared" si="17"/>
        <v>3291.5</v>
      </c>
      <c r="T81">
        <f t="shared" si="18"/>
        <v>2963.25</v>
      </c>
      <c r="U81" s="6">
        <f t="shared" si="19"/>
        <v>0.77903682719546741</v>
      </c>
      <c r="V81" s="6">
        <f>INDEX(Sheet2!B:B,MATCH(MIN(1.1,MAX(ROUND(U81*20,0)/20,0.6)),Sheet2!A:A,0))</f>
        <v>0.98</v>
      </c>
      <c r="W81">
        <v>60861</v>
      </c>
      <c r="X81">
        <v>60860</v>
      </c>
      <c r="Y81">
        <v>61382</v>
      </c>
      <c r="Z81">
        <v>61175</v>
      </c>
      <c r="AA81">
        <v>3411</v>
      </c>
      <c r="AB81">
        <v>3407</v>
      </c>
      <c r="AC81">
        <v>3114</v>
      </c>
      <c r="AD81">
        <v>3234</v>
      </c>
      <c r="AE81">
        <v>2997</v>
      </c>
      <c r="AF81">
        <v>3003</v>
      </c>
      <c r="AG81">
        <v>2908</v>
      </c>
      <c r="AH81">
        <v>2945</v>
      </c>
      <c r="AI81">
        <v>414</v>
      </c>
      <c r="AJ81">
        <v>404</v>
      </c>
      <c r="AK81">
        <v>206</v>
      </c>
      <c r="AL81">
        <v>289</v>
      </c>
      <c r="AM81">
        <v>34987.199999999997</v>
      </c>
      <c r="AN81">
        <v>35853.1</v>
      </c>
      <c r="AO81">
        <v>70917.2</v>
      </c>
      <c r="AP81">
        <v>50378.8</v>
      </c>
    </row>
    <row r="82" spans="1:42" x14ac:dyDescent="0.2">
      <c r="A82" t="s">
        <v>111</v>
      </c>
      <c r="B82" t="s">
        <v>162</v>
      </c>
      <c r="E82">
        <v>24</v>
      </c>
      <c r="F82" t="s">
        <v>66</v>
      </c>
      <c r="G82" t="s">
        <v>41</v>
      </c>
      <c r="H82" t="s">
        <v>104</v>
      </c>
      <c r="I82" t="s">
        <v>105</v>
      </c>
      <c r="J82" t="s">
        <v>105</v>
      </c>
    </row>
    <row r="83" spans="1:42" x14ac:dyDescent="0.2">
      <c r="A83" t="s">
        <v>111</v>
      </c>
      <c r="B83" t="s">
        <v>163</v>
      </c>
      <c r="E83">
        <v>24</v>
      </c>
      <c r="F83" t="s">
        <v>66</v>
      </c>
      <c r="G83" t="s">
        <v>41</v>
      </c>
      <c r="H83" t="s">
        <v>104</v>
      </c>
      <c r="I83" t="s">
        <v>105</v>
      </c>
      <c r="J83" t="s">
        <v>105</v>
      </c>
    </row>
    <row r="84" spans="1:42" x14ac:dyDescent="0.2">
      <c r="A84" t="s">
        <v>167</v>
      </c>
      <c r="B84" t="s">
        <v>164</v>
      </c>
      <c r="E84">
        <v>41</v>
      </c>
      <c r="F84" t="s">
        <v>66</v>
      </c>
      <c r="G84" t="s">
        <v>37</v>
      </c>
      <c r="H84" t="s">
        <v>104</v>
      </c>
      <c r="I84" t="s">
        <v>105</v>
      </c>
      <c r="J84" t="s">
        <v>105</v>
      </c>
    </row>
    <row r="85" spans="1:42" x14ac:dyDescent="0.2">
      <c r="A85" t="s">
        <v>167</v>
      </c>
      <c r="B85" t="s">
        <v>165</v>
      </c>
      <c r="E85">
        <v>41</v>
      </c>
      <c r="F85" t="s">
        <v>66</v>
      </c>
      <c r="G85" t="s">
        <v>41</v>
      </c>
      <c r="H85" t="s">
        <v>104</v>
      </c>
      <c r="I85" t="s">
        <v>105</v>
      </c>
      <c r="J85" t="s">
        <v>105</v>
      </c>
    </row>
    <row r="86" spans="1:42" x14ac:dyDescent="0.2">
      <c r="A86" t="s">
        <v>167</v>
      </c>
      <c r="B86" t="s">
        <v>166</v>
      </c>
      <c r="E86">
        <v>41</v>
      </c>
      <c r="F86" t="s">
        <v>66</v>
      </c>
      <c r="G86" t="s">
        <v>41</v>
      </c>
      <c r="H86" t="s">
        <v>104</v>
      </c>
      <c r="I86" t="s">
        <v>105</v>
      </c>
      <c r="J86" t="s">
        <v>105</v>
      </c>
    </row>
    <row r="87" spans="1:42" x14ac:dyDescent="0.2">
      <c r="A87" t="s">
        <v>265</v>
      </c>
      <c r="B87" t="s">
        <v>243</v>
      </c>
    </row>
    <row r="88" spans="1:42" x14ac:dyDescent="0.2">
      <c r="A88" t="s">
        <v>264</v>
      </c>
      <c r="B88" t="s">
        <v>244</v>
      </c>
    </row>
  </sheetData>
  <phoneticPr fontId="4" type="noConversion"/>
  <conditionalFormatting sqref="C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5481-C472-584D-A5E3-7519A61049EE}">
  <dimension ref="A1:AT52"/>
  <sheetViews>
    <sheetView tabSelected="1" workbookViewId="0">
      <selection activeCell="H43" sqref="H43"/>
    </sheetView>
  </sheetViews>
  <sheetFormatPr baseColWidth="10" defaultRowHeight="16" x14ac:dyDescent="0.2"/>
  <cols>
    <col min="2" max="2" width="13" bestFit="1" customWidth="1"/>
    <col min="4" max="4" width="17.6640625" bestFit="1" customWidth="1"/>
    <col min="5" max="5" width="27" bestFit="1" customWidth="1"/>
    <col min="6" max="6" width="27" customWidth="1"/>
    <col min="7" max="7" width="13.6640625" customWidth="1"/>
    <col min="8" max="8" width="13.6640625" style="7" customWidth="1"/>
    <col min="13" max="13" width="22.1640625" bestFit="1" customWidth="1"/>
    <col min="14" max="14" width="13.5" bestFit="1" customWidth="1"/>
    <col min="15" max="15" width="12" bestFit="1" customWidth="1"/>
    <col min="16" max="16" width="13.5" bestFit="1" customWidth="1"/>
    <col min="17" max="17" width="10" bestFit="1" customWidth="1"/>
    <col min="18" max="18" width="13.83203125" bestFit="1" customWidth="1"/>
    <col min="19" max="19" width="20.6640625" bestFit="1" customWidth="1"/>
    <col min="21" max="21" width="13.6640625" bestFit="1" customWidth="1"/>
    <col min="22" max="26" width="13.6640625" customWidth="1"/>
  </cols>
  <sheetData>
    <row r="1" spans="1:46" x14ac:dyDescent="0.2">
      <c r="A1" t="s">
        <v>224</v>
      </c>
      <c r="B1" t="s">
        <v>227</v>
      </c>
      <c r="C1" t="s">
        <v>226</v>
      </c>
      <c r="D1" t="s">
        <v>1</v>
      </c>
      <c r="E1" t="s">
        <v>223</v>
      </c>
      <c r="G1" s="9" t="s">
        <v>150</v>
      </c>
      <c r="H1" s="10" t="s">
        <v>151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142</v>
      </c>
      <c r="S1" t="s">
        <v>11</v>
      </c>
      <c r="T1" t="s">
        <v>12</v>
      </c>
      <c r="U1" t="s">
        <v>13</v>
      </c>
      <c r="V1" s="9" t="s">
        <v>143</v>
      </c>
      <c r="W1" s="9" t="s">
        <v>144</v>
      </c>
      <c r="X1" s="9" t="s">
        <v>145</v>
      </c>
      <c r="Y1" s="9" t="s">
        <v>146</v>
      </c>
      <c r="Z1" s="9" t="s">
        <v>149</v>
      </c>
      <c r="AA1" s="1" t="s">
        <v>14</v>
      </c>
      <c r="AB1" s="1" t="s">
        <v>15</v>
      </c>
      <c r="AC1" s="1" t="s">
        <v>16</v>
      </c>
      <c r="AD1" s="1" t="s">
        <v>17</v>
      </c>
      <c r="AE1" s="2" t="s">
        <v>18</v>
      </c>
      <c r="AF1" s="2" t="s">
        <v>19</v>
      </c>
      <c r="AG1" s="2" t="s">
        <v>20</v>
      </c>
      <c r="AH1" s="2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4" t="s">
        <v>26</v>
      </c>
      <c r="AN1" s="4" t="s">
        <v>27</v>
      </c>
      <c r="AO1" s="4" t="s">
        <v>28</v>
      </c>
      <c r="AP1" s="4" t="s">
        <v>29</v>
      </c>
      <c r="AQ1" s="5" t="s">
        <v>30</v>
      </c>
      <c r="AR1" s="5" t="s">
        <v>31</v>
      </c>
      <c r="AS1" s="5" t="s">
        <v>32</v>
      </c>
      <c r="AT1" s="5" t="s">
        <v>33</v>
      </c>
    </row>
    <row r="2" spans="1:46" x14ac:dyDescent="0.2">
      <c r="D2" t="s">
        <v>34</v>
      </c>
      <c r="E2" t="s">
        <v>35</v>
      </c>
      <c r="G2">
        <f>AVERAGE(AQ2:AT2)</f>
        <v>4048.1000000000004</v>
      </c>
      <c r="H2" s="7">
        <f>(V2*2+W2-X2)/(O2*Z2)*(1-U2)*1000/46</f>
        <v>4100.4286793277715</v>
      </c>
      <c r="I2">
        <v>71</v>
      </c>
      <c r="J2" t="s">
        <v>36</v>
      </c>
      <c r="K2" t="s">
        <v>37</v>
      </c>
      <c r="L2" t="s">
        <v>38</v>
      </c>
      <c r="M2" t="s">
        <v>39</v>
      </c>
      <c r="N2" t="s">
        <v>39</v>
      </c>
      <c r="O2">
        <v>271</v>
      </c>
      <c r="P2">
        <v>267</v>
      </c>
      <c r="Q2">
        <v>50</v>
      </c>
      <c r="R2">
        <v>283</v>
      </c>
      <c r="S2">
        <v>1</v>
      </c>
      <c r="T2">
        <v>2.0089000000000001</v>
      </c>
      <c r="U2">
        <v>8.0541000000000001E-2</v>
      </c>
      <c r="V2">
        <f>AVERAGE(AA2:AD2)</f>
        <v>26746.75</v>
      </c>
      <c r="W2">
        <f>AVERAGE(AE2:AH2)</f>
        <v>5380.5</v>
      </c>
      <c r="X2">
        <f>AVERAGE(AI2:AL2)</f>
        <v>3280.5</v>
      </c>
      <c r="Y2" s="6">
        <f>R2/O2</f>
        <v>1.0442804428044281</v>
      </c>
      <c r="Z2" s="6">
        <f>INDEX(Sheet2!B:B,MATCH(MIN(1.1,MAX(ROUND(Y2*20,0)/20,0.6)),Sheet2!A:A,0))</f>
        <v>1</v>
      </c>
      <c r="AA2" s="1">
        <v>26841</v>
      </c>
      <c r="AB2" s="1">
        <v>26047</v>
      </c>
      <c r="AC2" s="1">
        <v>26635</v>
      </c>
      <c r="AD2" s="1">
        <v>27464</v>
      </c>
      <c r="AE2" s="2">
        <v>5249</v>
      </c>
      <c r="AF2" s="2">
        <v>5361</v>
      </c>
      <c r="AG2" s="2">
        <v>5407</v>
      </c>
      <c r="AH2" s="2">
        <v>5505</v>
      </c>
      <c r="AI2" s="3">
        <v>3359</v>
      </c>
      <c r="AJ2" s="3">
        <v>3558</v>
      </c>
      <c r="AK2" s="3">
        <v>3312</v>
      </c>
      <c r="AL2" s="3">
        <v>2893</v>
      </c>
      <c r="AM2" s="4">
        <v>1890</v>
      </c>
      <c r="AN2" s="4">
        <v>1803</v>
      </c>
      <c r="AO2" s="4">
        <v>2095</v>
      </c>
      <c r="AP2" s="4">
        <v>2612</v>
      </c>
      <c r="AQ2" s="5">
        <v>4384.8</v>
      </c>
      <c r="AR2" s="5">
        <v>4441.8</v>
      </c>
      <c r="AS2" s="5">
        <v>4006</v>
      </c>
      <c r="AT2" s="5">
        <v>3359.8</v>
      </c>
    </row>
    <row r="3" spans="1:46" x14ac:dyDescent="0.2">
      <c r="D3" t="s">
        <v>34</v>
      </c>
      <c r="E3" t="s">
        <v>40</v>
      </c>
      <c r="G3">
        <f t="shared" ref="G3:G4" si="0">AVERAGE(AQ3:AT3)</f>
        <v>7596.7749999999996</v>
      </c>
      <c r="H3" s="7">
        <f t="shared" ref="H3:H4" si="1">(V3*2+W3-X3)/(O3*Z3)*(1-U3)*1000/46</f>
        <v>3019.1482160563282</v>
      </c>
      <c r="I3">
        <v>71</v>
      </c>
      <c r="J3" t="s">
        <v>36</v>
      </c>
      <c r="K3" t="s">
        <v>41</v>
      </c>
      <c r="L3" t="s">
        <v>38</v>
      </c>
      <c r="M3" t="s">
        <v>39</v>
      </c>
      <c r="N3" t="s">
        <v>39</v>
      </c>
      <c r="O3">
        <v>332</v>
      </c>
      <c r="P3">
        <v>327</v>
      </c>
      <c r="Q3">
        <v>50</v>
      </c>
      <c r="R3">
        <v>336</v>
      </c>
      <c r="S3">
        <v>1</v>
      </c>
      <c r="T3">
        <v>2.0089000000000001</v>
      </c>
      <c r="U3">
        <v>0.11987100000000001</v>
      </c>
      <c r="V3">
        <f t="shared" ref="V3:V4" si="2">AVERAGE(AA3:AD3)</f>
        <v>25149.25</v>
      </c>
      <c r="W3">
        <f t="shared" ref="W3:W4" si="3">AVERAGE(AE3:AH3)</f>
        <v>5162.5</v>
      </c>
      <c r="X3">
        <f t="shared" ref="X3:X4" si="4">AVERAGE(AI3:AL3)</f>
        <v>4120.5</v>
      </c>
      <c r="Y3" s="6">
        <f t="shared" ref="Y3:Y4" si="5">R3/O3</f>
        <v>1.0120481927710843</v>
      </c>
      <c r="Z3" s="6">
        <f>INDEX(Sheet2!B:B,MATCH(MIN(1.1,MAX(ROUND(Y3*20,0)/20,0.6)),Sheet2!A:A,0))</f>
        <v>0.98</v>
      </c>
      <c r="AA3" s="1">
        <v>25191</v>
      </c>
      <c r="AB3" s="1">
        <v>24873</v>
      </c>
      <c r="AC3" s="1">
        <v>25528</v>
      </c>
      <c r="AD3" s="1">
        <v>25005</v>
      </c>
      <c r="AE3" s="2">
        <v>5087</v>
      </c>
      <c r="AF3" s="2">
        <v>5224</v>
      </c>
      <c r="AG3" s="2">
        <v>5162</v>
      </c>
      <c r="AH3" s="2">
        <v>5177</v>
      </c>
      <c r="AI3" s="3">
        <v>4146</v>
      </c>
      <c r="AJ3" s="3">
        <v>4185</v>
      </c>
      <c r="AK3" s="3">
        <v>4035</v>
      </c>
      <c r="AL3" s="3">
        <v>4116</v>
      </c>
      <c r="AM3" s="4">
        <v>941</v>
      </c>
      <c r="AN3" s="4">
        <v>1039</v>
      </c>
      <c r="AO3" s="4">
        <v>1127</v>
      </c>
      <c r="AP3" s="4">
        <v>1061</v>
      </c>
      <c r="AQ3" s="5">
        <v>8291</v>
      </c>
      <c r="AR3" s="5">
        <v>7617</v>
      </c>
      <c r="AS3" s="5">
        <v>7118.7</v>
      </c>
      <c r="AT3" s="5">
        <v>7360.4</v>
      </c>
    </row>
    <row r="4" spans="1:46" x14ac:dyDescent="0.2">
      <c r="D4" t="s">
        <v>34</v>
      </c>
      <c r="E4" t="s">
        <v>42</v>
      </c>
      <c r="G4">
        <f t="shared" si="0"/>
        <v>13718.425000000001</v>
      </c>
      <c r="H4" s="7">
        <f t="shared" si="1"/>
        <v>2715.5857387486126</v>
      </c>
      <c r="I4">
        <v>71</v>
      </c>
      <c r="J4" t="s">
        <v>36</v>
      </c>
      <c r="K4" t="s">
        <v>41</v>
      </c>
      <c r="L4" t="s">
        <v>38</v>
      </c>
      <c r="M4" t="s">
        <v>39</v>
      </c>
      <c r="N4" t="s">
        <v>39</v>
      </c>
      <c r="O4">
        <v>287</v>
      </c>
      <c r="P4">
        <v>284</v>
      </c>
      <c r="Q4">
        <v>50</v>
      </c>
      <c r="R4">
        <v>291</v>
      </c>
      <c r="S4">
        <v>1</v>
      </c>
      <c r="T4">
        <v>1.9984999999999999</v>
      </c>
      <c r="U4">
        <v>0.11309900000000001</v>
      </c>
      <c r="V4">
        <f t="shared" si="2"/>
        <v>19569.25</v>
      </c>
      <c r="W4">
        <f t="shared" si="3"/>
        <v>6355.25</v>
      </c>
      <c r="X4">
        <f t="shared" si="4"/>
        <v>5879.25</v>
      </c>
      <c r="Y4" s="6">
        <f t="shared" si="5"/>
        <v>1.0139372822299653</v>
      </c>
      <c r="Z4" s="6">
        <f>INDEX(Sheet2!B:B,MATCH(MIN(1.1,MAX(ROUND(Y4*20,0)/20,0.6)),Sheet2!A:A,0))</f>
        <v>0.98</v>
      </c>
      <c r="AA4" s="1">
        <v>19658</v>
      </c>
      <c r="AB4" s="1">
        <v>17214</v>
      </c>
      <c r="AC4" s="1">
        <v>20551</v>
      </c>
      <c r="AD4" s="1">
        <v>20854</v>
      </c>
      <c r="AE4" s="2">
        <v>6614</v>
      </c>
      <c r="AF4" s="2">
        <v>6162</v>
      </c>
      <c r="AG4" s="2">
        <v>6273</v>
      </c>
      <c r="AH4" s="2">
        <v>6372</v>
      </c>
      <c r="AI4" s="3">
        <v>5899</v>
      </c>
      <c r="AJ4" s="3">
        <v>5726</v>
      </c>
      <c r="AK4" s="3">
        <v>5975</v>
      </c>
      <c r="AL4" s="3">
        <v>5917</v>
      </c>
      <c r="AM4" s="4">
        <v>715</v>
      </c>
      <c r="AN4" s="4">
        <v>436</v>
      </c>
      <c r="AO4" s="4">
        <v>298</v>
      </c>
      <c r="AP4" s="4">
        <v>455</v>
      </c>
      <c r="AQ4" s="5">
        <v>8260.2999999999993</v>
      </c>
      <c r="AR4" s="5">
        <v>11818</v>
      </c>
      <c r="AS4" s="5">
        <v>20995.5</v>
      </c>
      <c r="AT4" s="5">
        <v>13799.9</v>
      </c>
    </row>
    <row r="6" spans="1:46" x14ac:dyDescent="0.2">
      <c r="A6" t="s">
        <v>225</v>
      </c>
      <c r="B6" t="s">
        <v>228</v>
      </c>
      <c r="C6">
        <v>2</v>
      </c>
      <c r="D6" t="s">
        <v>196</v>
      </c>
      <c r="E6" t="s">
        <v>168</v>
      </c>
      <c r="F6" t="s">
        <v>267</v>
      </c>
      <c r="I6" t="s">
        <v>80</v>
      </c>
      <c r="J6" t="s">
        <v>66</v>
      </c>
      <c r="K6" t="s">
        <v>222</v>
      </c>
      <c r="L6" t="s">
        <v>80</v>
      </c>
      <c r="M6" t="s">
        <v>80</v>
      </c>
      <c r="N6" t="s">
        <v>80</v>
      </c>
    </row>
    <row r="7" spans="1:46" x14ac:dyDescent="0.2">
      <c r="A7" t="s">
        <v>225</v>
      </c>
      <c r="B7" t="s">
        <v>229</v>
      </c>
      <c r="C7">
        <v>2</v>
      </c>
      <c r="D7" t="s">
        <v>198</v>
      </c>
      <c r="E7" t="s">
        <v>169</v>
      </c>
      <c r="F7" t="s">
        <v>267</v>
      </c>
      <c r="I7" t="s">
        <v>80</v>
      </c>
      <c r="J7" t="s">
        <v>66</v>
      </c>
      <c r="K7" t="s">
        <v>222</v>
      </c>
      <c r="L7" t="s">
        <v>80</v>
      </c>
      <c r="M7" t="s">
        <v>80</v>
      </c>
      <c r="N7" t="s">
        <v>80</v>
      </c>
    </row>
    <row r="8" spans="1:46" x14ac:dyDescent="0.2">
      <c r="A8" t="s">
        <v>225</v>
      </c>
      <c r="B8" t="s">
        <v>230</v>
      </c>
      <c r="C8">
        <v>2</v>
      </c>
      <c r="D8" t="s">
        <v>200</v>
      </c>
      <c r="E8" t="s">
        <v>170</v>
      </c>
      <c r="F8" t="s">
        <v>267</v>
      </c>
      <c r="I8" t="s">
        <v>80</v>
      </c>
      <c r="J8" t="s">
        <v>66</v>
      </c>
      <c r="K8" t="s">
        <v>222</v>
      </c>
      <c r="L8" t="s">
        <v>80</v>
      </c>
      <c r="M8" t="s">
        <v>80</v>
      </c>
      <c r="N8" t="s">
        <v>80</v>
      </c>
    </row>
    <row r="9" spans="1:46" x14ac:dyDescent="0.2">
      <c r="A9" t="s">
        <v>231</v>
      </c>
      <c r="B9" t="s">
        <v>232</v>
      </c>
      <c r="C9">
        <v>2</v>
      </c>
      <c r="D9" t="s">
        <v>202</v>
      </c>
      <c r="E9" t="s">
        <v>171</v>
      </c>
      <c r="F9" t="s">
        <v>267</v>
      </c>
      <c r="I9" t="s">
        <v>80</v>
      </c>
      <c r="J9" t="s">
        <v>66</v>
      </c>
      <c r="K9" t="s">
        <v>222</v>
      </c>
      <c r="L9" t="s">
        <v>80</v>
      </c>
      <c r="M9" t="s">
        <v>80</v>
      </c>
      <c r="N9" t="s">
        <v>80</v>
      </c>
    </row>
    <row r="10" spans="1:46" x14ac:dyDescent="0.2">
      <c r="A10" t="s">
        <v>231</v>
      </c>
      <c r="B10" t="s">
        <v>233</v>
      </c>
      <c r="C10">
        <v>2</v>
      </c>
      <c r="D10" t="s">
        <v>204</v>
      </c>
      <c r="E10" t="s">
        <v>172</v>
      </c>
      <c r="F10" t="s">
        <v>267</v>
      </c>
      <c r="I10" t="s">
        <v>80</v>
      </c>
      <c r="J10" t="s">
        <v>66</v>
      </c>
      <c r="K10" t="s">
        <v>222</v>
      </c>
      <c r="L10" t="s">
        <v>80</v>
      </c>
      <c r="M10" t="s">
        <v>80</v>
      </c>
      <c r="N10" t="s">
        <v>80</v>
      </c>
    </row>
    <row r="11" spans="1:46" x14ac:dyDescent="0.2">
      <c r="A11" t="s">
        <v>231</v>
      </c>
      <c r="B11" t="s">
        <v>234</v>
      </c>
      <c r="C11">
        <v>2</v>
      </c>
      <c r="D11" t="s">
        <v>206</v>
      </c>
      <c r="E11" t="s">
        <v>173</v>
      </c>
      <c r="F11" t="s">
        <v>267</v>
      </c>
      <c r="I11" t="s">
        <v>80</v>
      </c>
      <c r="J11" t="s">
        <v>66</v>
      </c>
      <c r="K11" t="s">
        <v>222</v>
      </c>
      <c r="L11" t="s">
        <v>80</v>
      </c>
      <c r="M11" t="s">
        <v>80</v>
      </c>
      <c r="N11" t="s">
        <v>80</v>
      </c>
    </row>
    <row r="12" spans="1:46" x14ac:dyDescent="0.2">
      <c r="A12" t="s">
        <v>235</v>
      </c>
      <c r="B12" t="s">
        <v>237</v>
      </c>
      <c r="C12">
        <v>2</v>
      </c>
      <c r="D12" t="s">
        <v>208</v>
      </c>
      <c r="E12" t="s">
        <v>174</v>
      </c>
      <c r="F12" t="s">
        <v>267</v>
      </c>
      <c r="I12" t="s">
        <v>80</v>
      </c>
      <c r="J12" t="s">
        <v>66</v>
      </c>
      <c r="K12" t="s">
        <v>222</v>
      </c>
      <c r="L12" t="s">
        <v>80</v>
      </c>
      <c r="M12" t="s">
        <v>80</v>
      </c>
      <c r="N12" t="s">
        <v>80</v>
      </c>
    </row>
    <row r="13" spans="1:46" x14ac:dyDescent="0.2">
      <c r="A13" t="s">
        <v>235</v>
      </c>
      <c r="B13" t="s">
        <v>238</v>
      </c>
      <c r="C13">
        <v>2</v>
      </c>
      <c r="D13" t="s">
        <v>210</v>
      </c>
      <c r="E13" t="s">
        <v>175</v>
      </c>
      <c r="F13" t="s">
        <v>267</v>
      </c>
      <c r="I13" t="s">
        <v>80</v>
      </c>
      <c r="J13" t="s">
        <v>66</v>
      </c>
      <c r="K13" t="s">
        <v>222</v>
      </c>
      <c r="L13" t="s">
        <v>80</v>
      </c>
      <c r="M13" t="s">
        <v>80</v>
      </c>
      <c r="N13" t="s">
        <v>80</v>
      </c>
    </row>
    <row r="14" spans="1:46" x14ac:dyDescent="0.2">
      <c r="A14" t="s">
        <v>235</v>
      </c>
      <c r="B14" t="s">
        <v>239</v>
      </c>
      <c r="C14">
        <v>2</v>
      </c>
      <c r="D14" t="s">
        <v>212</v>
      </c>
      <c r="E14" t="s">
        <v>176</v>
      </c>
      <c r="F14" t="s">
        <v>267</v>
      </c>
      <c r="I14" t="s">
        <v>80</v>
      </c>
      <c r="J14" t="s">
        <v>66</v>
      </c>
      <c r="K14" t="s">
        <v>222</v>
      </c>
      <c r="L14" t="s">
        <v>80</v>
      </c>
      <c r="M14" t="s">
        <v>80</v>
      </c>
      <c r="N14" t="s">
        <v>80</v>
      </c>
    </row>
    <row r="15" spans="1:46" x14ac:dyDescent="0.2">
      <c r="A15" t="s">
        <v>236</v>
      </c>
      <c r="B15" t="s">
        <v>240</v>
      </c>
      <c r="C15">
        <v>2</v>
      </c>
      <c r="D15" t="s">
        <v>214</v>
      </c>
      <c r="E15" t="s">
        <v>177</v>
      </c>
      <c r="F15" t="s">
        <v>267</v>
      </c>
      <c r="I15" t="s">
        <v>80</v>
      </c>
      <c r="J15" t="s">
        <v>66</v>
      </c>
      <c r="K15" t="s">
        <v>222</v>
      </c>
      <c r="L15" t="s">
        <v>80</v>
      </c>
      <c r="M15" t="s">
        <v>80</v>
      </c>
      <c r="N15" t="s">
        <v>80</v>
      </c>
    </row>
    <row r="16" spans="1:46" x14ac:dyDescent="0.2">
      <c r="A16" t="s">
        <v>236</v>
      </c>
      <c r="B16" t="s">
        <v>241</v>
      </c>
      <c r="C16">
        <v>2</v>
      </c>
      <c r="D16" t="s">
        <v>216</v>
      </c>
      <c r="E16" t="s">
        <v>178</v>
      </c>
      <c r="F16" t="s">
        <v>267</v>
      </c>
      <c r="I16" t="s">
        <v>80</v>
      </c>
      <c r="J16" t="s">
        <v>66</v>
      </c>
      <c r="K16" t="s">
        <v>222</v>
      </c>
      <c r="L16" t="s">
        <v>80</v>
      </c>
      <c r="M16" t="s">
        <v>80</v>
      </c>
      <c r="N16" t="s">
        <v>80</v>
      </c>
    </row>
    <row r="17" spans="1:14" x14ac:dyDescent="0.2">
      <c r="A17" t="s">
        <v>236</v>
      </c>
      <c r="B17" t="s">
        <v>242</v>
      </c>
      <c r="C17">
        <v>2</v>
      </c>
      <c r="D17" t="s">
        <v>218</v>
      </c>
      <c r="E17" t="s">
        <v>179</v>
      </c>
      <c r="F17" t="s">
        <v>267</v>
      </c>
      <c r="I17" t="s">
        <v>80</v>
      </c>
      <c r="J17" t="s">
        <v>66</v>
      </c>
      <c r="K17" t="s">
        <v>222</v>
      </c>
      <c r="L17" t="s">
        <v>80</v>
      </c>
      <c r="M17" t="s">
        <v>80</v>
      </c>
      <c r="N17" t="s">
        <v>80</v>
      </c>
    </row>
    <row r="18" spans="1:14" x14ac:dyDescent="0.2">
      <c r="A18" t="s">
        <v>225</v>
      </c>
      <c r="B18" t="s">
        <v>225</v>
      </c>
      <c r="C18">
        <v>1</v>
      </c>
      <c r="D18" t="s">
        <v>220</v>
      </c>
      <c r="E18" t="s">
        <v>180</v>
      </c>
      <c r="F18" t="s">
        <v>267</v>
      </c>
      <c r="I18" t="s">
        <v>80</v>
      </c>
      <c r="J18" t="s">
        <v>66</v>
      </c>
      <c r="K18" t="s">
        <v>222</v>
      </c>
      <c r="L18" t="s">
        <v>80</v>
      </c>
      <c r="M18" t="s">
        <v>80</v>
      </c>
      <c r="N18" t="s">
        <v>80</v>
      </c>
    </row>
    <row r="19" spans="1:14" x14ac:dyDescent="0.2">
      <c r="A19" t="s">
        <v>231</v>
      </c>
      <c r="B19" t="s">
        <v>231</v>
      </c>
      <c r="C19">
        <v>1</v>
      </c>
      <c r="D19" t="s">
        <v>181</v>
      </c>
      <c r="E19" t="s">
        <v>181</v>
      </c>
      <c r="F19" t="s">
        <v>267</v>
      </c>
      <c r="I19" t="s">
        <v>80</v>
      </c>
      <c r="J19" t="s">
        <v>66</v>
      </c>
      <c r="K19" t="s">
        <v>222</v>
      </c>
      <c r="L19" t="s">
        <v>80</v>
      </c>
      <c r="M19" t="s">
        <v>80</v>
      </c>
      <c r="N19" t="s">
        <v>80</v>
      </c>
    </row>
    <row r="20" spans="1:14" x14ac:dyDescent="0.2">
      <c r="A20" t="s">
        <v>235</v>
      </c>
      <c r="B20" t="s">
        <v>235</v>
      </c>
      <c r="C20">
        <v>1</v>
      </c>
      <c r="D20" t="s">
        <v>221</v>
      </c>
      <c r="E20" t="s">
        <v>182</v>
      </c>
      <c r="F20" t="s">
        <v>267</v>
      </c>
      <c r="I20" t="s">
        <v>80</v>
      </c>
      <c r="J20" t="s">
        <v>66</v>
      </c>
      <c r="K20" t="s">
        <v>222</v>
      </c>
      <c r="L20" t="s">
        <v>80</v>
      </c>
      <c r="M20" t="s">
        <v>80</v>
      </c>
      <c r="N20" t="s">
        <v>80</v>
      </c>
    </row>
    <row r="21" spans="1:14" x14ac:dyDescent="0.2">
      <c r="A21" t="s">
        <v>236</v>
      </c>
      <c r="B21" t="s">
        <v>236</v>
      </c>
      <c r="C21" s="12">
        <v>1</v>
      </c>
      <c r="D21" t="s">
        <v>183</v>
      </c>
      <c r="E21" t="s">
        <v>183</v>
      </c>
      <c r="F21" t="s">
        <v>267</v>
      </c>
      <c r="I21" t="s">
        <v>80</v>
      </c>
      <c r="J21" t="s">
        <v>66</v>
      </c>
      <c r="K21" t="s">
        <v>222</v>
      </c>
      <c r="L21" t="s">
        <v>80</v>
      </c>
      <c r="M21" t="s">
        <v>80</v>
      </c>
      <c r="N21" t="s">
        <v>80</v>
      </c>
    </row>
    <row r="22" spans="1:14" x14ac:dyDescent="0.2">
      <c r="A22" t="s">
        <v>225</v>
      </c>
      <c r="B22" t="s">
        <v>228</v>
      </c>
      <c r="C22">
        <v>3</v>
      </c>
      <c r="D22" t="s">
        <v>197</v>
      </c>
      <c r="E22" t="s">
        <v>184</v>
      </c>
      <c r="F22" t="s">
        <v>267</v>
      </c>
      <c r="I22" t="s">
        <v>80</v>
      </c>
      <c r="J22" t="s">
        <v>66</v>
      </c>
      <c r="K22" t="s">
        <v>222</v>
      </c>
      <c r="L22" t="s">
        <v>80</v>
      </c>
      <c r="M22" t="s">
        <v>80</v>
      </c>
      <c r="N22" t="s">
        <v>80</v>
      </c>
    </row>
    <row r="23" spans="1:14" x14ac:dyDescent="0.2">
      <c r="A23" t="s">
        <v>225</v>
      </c>
      <c r="B23" t="s">
        <v>229</v>
      </c>
      <c r="C23">
        <v>3</v>
      </c>
      <c r="D23" t="s">
        <v>199</v>
      </c>
      <c r="E23" t="s">
        <v>185</v>
      </c>
      <c r="F23" t="s">
        <v>267</v>
      </c>
      <c r="I23" t="s">
        <v>80</v>
      </c>
      <c r="J23" t="s">
        <v>66</v>
      </c>
      <c r="K23" t="s">
        <v>222</v>
      </c>
      <c r="L23" t="s">
        <v>80</v>
      </c>
      <c r="M23" t="s">
        <v>80</v>
      </c>
      <c r="N23" t="s">
        <v>80</v>
      </c>
    </row>
    <row r="24" spans="1:14" x14ac:dyDescent="0.2">
      <c r="A24" t="s">
        <v>225</v>
      </c>
      <c r="B24" t="s">
        <v>230</v>
      </c>
      <c r="C24">
        <v>3</v>
      </c>
      <c r="D24" t="s">
        <v>201</v>
      </c>
      <c r="E24" t="s">
        <v>186</v>
      </c>
      <c r="F24" t="s">
        <v>267</v>
      </c>
      <c r="I24" t="s">
        <v>80</v>
      </c>
      <c r="J24" t="s">
        <v>66</v>
      </c>
      <c r="K24" t="s">
        <v>222</v>
      </c>
      <c r="L24" t="s">
        <v>80</v>
      </c>
      <c r="M24" t="s">
        <v>80</v>
      </c>
      <c r="N24" t="s">
        <v>80</v>
      </c>
    </row>
    <row r="25" spans="1:14" x14ac:dyDescent="0.2">
      <c r="A25" t="s">
        <v>231</v>
      </c>
      <c r="B25" t="s">
        <v>232</v>
      </c>
      <c r="C25">
        <v>3</v>
      </c>
      <c r="D25" t="s">
        <v>203</v>
      </c>
      <c r="E25" t="s">
        <v>187</v>
      </c>
      <c r="F25" t="s">
        <v>267</v>
      </c>
      <c r="I25" t="s">
        <v>80</v>
      </c>
      <c r="J25" t="s">
        <v>66</v>
      </c>
      <c r="K25" t="s">
        <v>222</v>
      </c>
      <c r="L25" t="s">
        <v>80</v>
      </c>
      <c r="M25" t="s">
        <v>80</v>
      </c>
      <c r="N25" t="s">
        <v>80</v>
      </c>
    </row>
    <row r="26" spans="1:14" x14ac:dyDescent="0.2">
      <c r="A26" t="s">
        <v>231</v>
      </c>
      <c r="B26" t="s">
        <v>233</v>
      </c>
      <c r="C26">
        <v>3</v>
      </c>
      <c r="D26" t="s">
        <v>205</v>
      </c>
      <c r="E26" t="s">
        <v>188</v>
      </c>
      <c r="F26" t="s">
        <v>267</v>
      </c>
      <c r="I26" t="s">
        <v>80</v>
      </c>
      <c r="J26" t="s">
        <v>66</v>
      </c>
      <c r="K26" t="s">
        <v>222</v>
      </c>
      <c r="L26" t="s">
        <v>80</v>
      </c>
      <c r="M26" t="s">
        <v>80</v>
      </c>
      <c r="N26" t="s">
        <v>80</v>
      </c>
    </row>
    <row r="27" spans="1:14" x14ac:dyDescent="0.2">
      <c r="A27" t="s">
        <v>231</v>
      </c>
      <c r="B27" t="s">
        <v>234</v>
      </c>
      <c r="C27">
        <v>3</v>
      </c>
      <c r="D27" t="s">
        <v>207</v>
      </c>
      <c r="E27" t="s">
        <v>189</v>
      </c>
      <c r="F27" t="s">
        <v>267</v>
      </c>
      <c r="I27" t="s">
        <v>80</v>
      </c>
      <c r="J27" t="s">
        <v>66</v>
      </c>
      <c r="K27" t="s">
        <v>222</v>
      </c>
      <c r="L27" t="s">
        <v>80</v>
      </c>
      <c r="M27" t="s">
        <v>80</v>
      </c>
      <c r="N27" t="s">
        <v>80</v>
      </c>
    </row>
    <row r="28" spans="1:14" x14ac:dyDescent="0.2">
      <c r="A28" t="s">
        <v>235</v>
      </c>
      <c r="B28" t="s">
        <v>237</v>
      </c>
      <c r="C28">
        <v>3</v>
      </c>
      <c r="D28" t="s">
        <v>209</v>
      </c>
      <c r="E28" t="s">
        <v>190</v>
      </c>
      <c r="F28" t="s">
        <v>267</v>
      </c>
      <c r="I28" t="s">
        <v>80</v>
      </c>
      <c r="J28" t="s">
        <v>66</v>
      </c>
      <c r="K28" t="s">
        <v>222</v>
      </c>
      <c r="L28" t="s">
        <v>80</v>
      </c>
      <c r="M28" t="s">
        <v>80</v>
      </c>
      <c r="N28" t="s">
        <v>80</v>
      </c>
    </row>
    <row r="29" spans="1:14" x14ac:dyDescent="0.2">
      <c r="A29" t="s">
        <v>235</v>
      </c>
      <c r="B29" t="s">
        <v>238</v>
      </c>
      <c r="C29">
        <v>3</v>
      </c>
      <c r="D29" t="s">
        <v>211</v>
      </c>
      <c r="E29" t="s">
        <v>191</v>
      </c>
      <c r="F29" t="s">
        <v>267</v>
      </c>
      <c r="I29" t="s">
        <v>80</v>
      </c>
      <c r="J29" t="s">
        <v>66</v>
      </c>
      <c r="K29" t="s">
        <v>222</v>
      </c>
      <c r="L29" t="s">
        <v>80</v>
      </c>
      <c r="M29" t="s">
        <v>80</v>
      </c>
      <c r="N29" t="s">
        <v>80</v>
      </c>
    </row>
    <row r="30" spans="1:14" x14ac:dyDescent="0.2">
      <c r="A30" t="s">
        <v>235</v>
      </c>
      <c r="B30" t="s">
        <v>239</v>
      </c>
      <c r="C30">
        <v>3</v>
      </c>
      <c r="D30" t="s">
        <v>213</v>
      </c>
      <c r="E30" t="s">
        <v>192</v>
      </c>
      <c r="F30" t="s">
        <v>267</v>
      </c>
      <c r="I30" t="s">
        <v>80</v>
      </c>
      <c r="J30" t="s">
        <v>66</v>
      </c>
      <c r="K30" t="s">
        <v>222</v>
      </c>
      <c r="L30" t="s">
        <v>80</v>
      </c>
      <c r="M30" t="s">
        <v>80</v>
      </c>
      <c r="N30" t="s">
        <v>80</v>
      </c>
    </row>
    <row r="31" spans="1:14" x14ac:dyDescent="0.2">
      <c r="A31" t="s">
        <v>236</v>
      </c>
      <c r="B31" t="s">
        <v>240</v>
      </c>
      <c r="C31">
        <v>3</v>
      </c>
      <c r="D31" t="s">
        <v>215</v>
      </c>
      <c r="E31" t="s">
        <v>193</v>
      </c>
      <c r="F31" t="s">
        <v>267</v>
      </c>
      <c r="I31" t="s">
        <v>80</v>
      </c>
      <c r="J31" t="s">
        <v>66</v>
      </c>
      <c r="K31" t="s">
        <v>222</v>
      </c>
      <c r="L31" t="s">
        <v>80</v>
      </c>
      <c r="M31" t="s">
        <v>80</v>
      </c>
      <c r="N31" t="s">
        <v>80</v>
      </c>
    </row>
    <row r="32" spans="1:14" x14ac:dyDescent="0.2">
      <c r="A32" t="s">
        <v>236</v>
      </c>
      <c r="B32" t="s">
        <v>241</v>
      </c>
      <c r="C32">
        <v>3</v>
      </c>
      <c r="D32" t="s">
        <v>217</v>
      </c>
      <c r="E32" t="s">
        <v>194</v>
      </c>
      <c r="F32" t="s">
        <v>267</v>
      </c>
      <c r="I32" t="s">
        <v>80</v>
      </c>
      <c r="J32" t="s">
        <v>66</v>
      </c>
      <c r="K32" t="s">
        <v>222</v>
      </c>
      <c r="L32" t="s">
        <v>80</v>
      </c>
      <c r="M32" t="s">
        <v>80</v>
      </c>
      <c r="N32" t="s">
        <v>80</v>
      </c>
    </row>
    <row r="33" spans="1:14" x14ac:dyDescent="0.2">
      <c r="A33" t="s">
        <v>236</v>
      </c>
      <c r="B33" t="s">
        <v>242</v>
      </c>
      <c r="C33">
        <v>3</v>
      </c>
      <c r="D33" t="s">
        <v>219</v>
      </c>
      <c r="E33" t="s">
        <v>195</v>
      </c>
      <c r="F33" t="s">
        <v>267</v>
      </c>
      <c r="I33" t="s">
        <v>80</v>
      </c>
      <c r="J33" t="s">
        <v>66</v>
      </c>
      <c r="K33" t="s">
        <v>222</v>
      </c>
      <c r="L33" t="s">
        <v>80</v>
      </c>
      <c r="M33" t="s">
        <v>80</v>
      </c>
      <c r="N33" t="s">
        <v>80</v>
      </c>
    </row>
    <row r="34" spans="1:14" x14ac:dyDescent="0.2">
      <c r="A34" t="s">
        <v>266</v>
      </c>
      <c r="B34" t="s">
        <v>266</v>
      </c>
      <c r="C34">
        <v>1</v>
      </c>
      <c r="D34" t="s">
        <v>245</v>
      </c>
      <c r="E34" t="s">
        <v>245</v>
      </c>
      <c r="F34" t="s">
        <v>267</v>
      </c>
    </row>
    <row r="35" spans="1:14" x14ac:dyDescent="0.2">
      <c r="A35" t="s">
        <v>266</v>
      </c>
      <c r="B35" t="s">
        <v>268</v>
      </c>
      <c r="C35">
        <v>2</v>
      </c>
      <c r="D35" t="s">
        <v>246</v>
      </c>
      <c r="E35" t="s">
        <v>246</v>
      </c>
      <c r="F35" t="s">
        <v>267</v>
      </c>
    </row>
    <row r="36" spans="1:14" x14ac:dyDescent="0.2">
      <c r="A36" t="s">
        <v>266</v>
      </c>
      <c r="B36" t="s">
        <v>269</v>
      </c>
      <c r="C36">
        <v>2</v>
      </c>
      <c r="D36" t="s">
        <v>247</v>
      </c>
      <c r="E36" t="s">
        <v>247</v>
      </c>
      <c r="F36" t="s">
        <v>267</v>
      </c>
    </row>
    <row r="37" spans="1:14" x14ac:dyDescent="0.2">
      <c r="A37" t="s">
        <v>266</v>
      </c>
      <c r="B37" t="s">
        <v>270</v>
      </c>
      <c r="C37">
        <v>2</v>
      </c>
      <c r="D37" t="s">
        <v>248</v>
      </c>
      <c r="E37" t="s">
        <v>248</v>
      </c>
      <c r="F37" t="s">
        <v>267</v>
      </c>
    </row>
    <row r="38" spans="1:14" x14ac:dyDescent="0.2">
      <c r="A38" t="s">
        <v>266</v>
      </c>
      <c r="B38" t="s">
        <v>271</v>
      </c>
      <c r="C38">
        <v>2</v>
      </c>
      <c r="D38" t="s">
        <v>249</v>
      </c>
      <c r="E38" t="s">
        <v>249</v>
      </c>
      <c r="F38" t="s">
        <v>272</v>
      </c>
    </row>
    <row r="39" spans="1:14" x14ac:dyDescent="0.2">
      <c r="A39" t="s">
        <v>266</v>
      </c>
      <c r="B39" t="s">
        <v>271</v>
      </c>
      <c r="C39">
        <v>3</v>
      </c>
      <c r="D39" t="s">
        <v>250</v>
      </c>
      <c r="E39" t="s">
        <v>250</v>
      </c>
      <c r="F39" t="s">
        <v>272</v>
      </c>
    </row>
    <row r="40" spans="1:14" x14ac:dyDescent="0.2">
      <c r="A40" t="s">
        <v>266</v>
      </c>
      <c r="B40" t="s">
        <v>268</v>
      </c>
      <c r="C40">
        <v>3</v>
      </c>
      <c r="D40" t="s">
        <v>251</v>
      </c>
      <c r="E40" t="s">
        <v>251</v>
      </c>
      <c r="F40" t="s">
        <v>267</v>
      </c>
    </row>
    <row r="41" spans="1:14" x14ac:dyDescent="0.2">
      <c r="A41" t="s">
        <v>266</v>
      </c>
      <c r="B41" t="s">
        <v>269</v>
      </c>
      <c r="C41">
        <v>3</v>
      </c>
      <c r="D41" t="s">
        <v>252</v>
      </c>
      <c r="E41" t="s">
        <v>252</v>
      </c>
      <c r="F41" t="s">
        <v>267</v>
      </c>
    </row>
    <row r="42" spans="1:14" x14ac:dyDescent="0.2">
      <c r="A42" t="s">
        <v>266</v>
      </c>
      <c r="B42" t="s">
        <v>270</v>
      </c>
      <c r="C42">
        <v>3</v>
      </c>
      <c r="D42" t="s">
        <v>253</v>
      </c>
      <c r="E42" t="s">
        <v>253</v>
      </c>
      <c r="F42" t="s">
        <v>267</v>
      </c>
    </row>
    <row r="43" spans="1:14" x14ac:dyDescent="0.2">
      <c r="A43" t="s">
        <v>273</v>
      </c>
      <c r="B43" t="s">
        <v>273</v>
      </c>
      <c r="C43">
        <v>1</v>
      </c>
      <c r="D43" t="s">
        <v>254</v>
      </c>
      <c r="E43" t="s">
        <v>254</v>
      </c>
      <c r="F43" t="s">
        <v>267</v>
      </c>
    </row>
    <row r="44" spans="1:14" x14ac:dyDescent="0.2">
      <c r="A44" t="s">
        <v>273</v>
      </c>
      <c r="B44" t="s">
        <v>274</v>
      </c>
      <c r="C44">
        <v>2</v>
      </c>
      <c r="D44" t="s">
        <v>255</v>
      </c>
      <c r="E44" t="s">
        <v>255</v>
      </c>
      <c r="F44" t="s">
        <v>272</v>
      </c>
    </row>
    <row r="45" spans="1:14" x14ac:dyDescent="0.2">
      <c r="A45" t="s">
        <v>273</v>
      </c>
      <c r="B45" t="s">
        <v>274</v>
      </c>
      <c r="C45">
        <v>3</v>
      </c>
      <c r="D45" t="s">
        <v>257</v>
      </c>
      <c r="E45" t="s">
        <v>257</v>
      </c>
      <c r="F45" t="s">
        <v>272</v>
      </c>
    </row>
    <row r="46" spans="1:14" x14ac:dyDescent="0.2">
      <c r="A46" t="s">
        <v>273</v>
      </c>
      <c r="B46" t="s">
        <v>275</v>
      </c>
      <c r="C46">
        <v>2</v>
      </c>
      <c r="D46" t="s">
        <v>256</v>
      </c>
      <c r="E46" t="s">
        <v>256</v>
      </c>
      <c r="F46" t="s">
        <v>267</v>
      </c>
    </row>
    <row r="47" spans="1:14" x14ac:dyDescent="0.2">
      <c r="A47" t="s">
        <v>273</v>
      </c>
      <c r="B47" t="s">
        <v>275</v>
      </c>
      <c r="C47">
        <v>3</v>
      </c>
      <c r="D47" t="s">
        <v>258</v>
      </c>
      <c r="E47" t="s">
        <v>258</v>
      </c>
      <c r="F47" t="s">
        <v>267</v>
      </c>
    </row>
    <row r="48" spans="1:14" x14ac:dyDescent="0.2">
      <c r="A48" t="s">
        <v>276</v>
      </c>
      <c r="B48" t="s">
        <v>277</v>
      </c>
      <c r="C48">
        <v>2</v>
      </c>
      <c r="D48" t="s">
        <v>260</v>
      </c>
      <c r="E48" t="s">
        <v>260</v>
      </c>
      <c r="F48" t="s">
        <v>272</v>
      </c>
    </row>
    <row r="49" spans="1:6" x14ac:dyDescent="0.2">
      <c r="A49" t="s">
        <v>276</v>
      </c>
      <c r="B49" t="s">
        <v>278</v>
      </c>
      <c r="C49">
        <v>3</v>
      </c>
      <c r="D49" t="s">
        <v>262</v>
      </c>
      <c r="E49" t="s">
        <v>262</v>
      </c>
      <c r="F49" t="s">
        <v>272</v>
      </c>
    </row>
    <row r="50" spans="1:6" x14ac:dyDescent="0.2">
      <c r="A50" t="s">
        <v>276</v>
      </c>
      <c r="B50" t="s">
        <v>278</v>
      </c>
      <c r="C50">
        <v>2</v>
      </c>
      <c r="D50" t="s">
        <v>261</v>
      </c>
      <c r="E50" t="s">
        <v>261</v>
      </c>
      <c r="F50" t="s">
        <v>267</v>
      </c>
    </row>
    <row r="51" spans="1:6" x14ac:dyDescent="0.2">
      <c r="A51" t="s">
        <v>276</v>
      </c>
      <c r="B51" t="s">
        <v>277</v>
      </c>
      <c r="C51">
        <v>3</v>
      </c>
      <c r="D51" t="s">
        <v>263</v>
      </c>
      <c r="E51" t="s">
        <v>263</v>
      </c>
      <c r="F51" t="s">
        <v>267</v>
      </c>
    </row>
    <row r="52" spans="1:6" x14ac:dyDescent="0.2">
      <c r="A52" t="s">
        <v>276</v>
      </c>
      <c r="B52" t="s">
        <v>276</v>
      </c>
      <c r="C52">
        <v>1</v>
      </c>
      <c r="D52" t="s">
        <v>259</v>
      </c>
      <c r="E52" t="s">
        <v>259</v>
      </c>
      <c r="F52" t="s">
        <v>267</v>
      </c>
    </row>
  </sheetData>
  <phoneticPr fontId="4" type="noConversion"/>
  <conditionalFormatting sqref="G1:H33 G53:H1048576 H34:H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">
    <cfRule type="colorScale" priority="23">
      <colorScale>
        <cfvo type="min"/>
        <cfvo type="max"/>
        <color rgb="FF63BE7B"/>
        <color rgb="FFFCFCFF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">
    <cfRule type="colorScale" priority="21">
      <colorScale>
        <cfvo type="min"/>
        <cfvo type="max"/>
        <color rgb="FF63BE7B"/>
        <color rgb="FFFCFCFF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">
    <cfRule type="colorScale" priority="19">
      <colorScale>
        <cfvo type="min"/>
        <cfvo type="max"/>
        <color rgb="FF63BE7B"/>
        <color rgb="FFFCFCFF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">
    <cfRule type="colorScale" priority="17">
      <colorScale>
        <cfvo type="min"/>
        <cfvo type="max"/>
        <color rgb="FF63BE7B"/>
        <color rgb="FFFCFCFF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15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3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11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">
    <cfRule type="colorScale" priority="9">
      <colorScale>
        <cfvo type="min"/>
        <cfvo type="max"/>
        <color rgb="FF63BE7B"/>
        <color rgb="FFFCFCFF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"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5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">
    <cfRule type="colorScale" priority="3">
      <colorScale>
        <cfvo type="min"/>
        <cfvo type="max"/>
        <color rgb="FF63BE7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4819-D72C-C547-9BF7-608621396896}">
  <dimension ref="A1:B12"/>
  <sheetViews>
    <sheetView workbookViewId="0">
      <selection sqref="A1:B12"/>
    </sheetView>
  </sheetViews>
  <sheetFormatPr baseColWidth="10" defaultRowHeight="16" x14ac:dyDescent="0.2"/>
  <sheetData>
    <row r="1" spans="1:2" x14ac:dyDescent="0.2">
      <c r="A1" s="8" t="s">
        <v>147</v>
      </c>
      <c r="B1" s="8" t="s">
        <v>148</v>
      </c>
    </row>
    <row r="2" spans="1:2" x14ac:dyDescent="0.2">
      <c r="A2" s="8">
        <v>0.6</v>
      </c>
      <c r="B2" s="8">
        <v>1.24</v>
      </c>
    </row>
    <row r="3" spans="1:2" x14ac:dyDescent="0.2">
      <c r="A3" s="8">
        <v>0.65</v>
      </c>
      <c r="B3" s="8">
        <v>1.06</v>
      </c>
    </row>
    <row r="4" spans="1:2" x14ac:dyDescent="0.2">
      <c r="A4" s="8">
        <v>0.7</v>
      </c>
      <c r="B4" s="8">
        <v>1.03</v>
      </c>
    </row>
    <row r="5" spans="1:2" x14ac:dyDescent="0.2">
      <c r="A5" s="8">
        <v>0.75</v>
      </c>
      <c r="B5" s="8">
        <v>1</v>
      </c>
    </row>
    <row r="6" spans="1:2" x14ac:dyDescent="0.2">
      <c r="A6" s="8">
        <v>0.8</v>
      </c>
      <c r="B6" s="8">
        <v>0.98</v>
      </c>
    </row>
    <row r="7" spans="1:2" x14ac:dyDescent="0.2">
      <c r="A7" s="8">
        <v>0.85</v>
      </c>
      <c r="B7" s="8">
        <v>0.97</v>
      </c>
    </row>
    <row r="8" spans="1:2" x14ac:dyDescent="0.2">
      <c r="A8" s="8">
        <v>0.9</v>
      </c>
      <c r="B8" s="8">
        <v>0.99</v>
      </c>
    </row>
    <row r="9" spans="1:2" x14ac:dyDescent="0.2">
      <c r="A9" s="8">
        <v>0.95</v>
      </c>
      <c r="B9" s="8">
        <v>0.99</v>
      </c>
    </row>
    <row r="10" spans="1:2" x14ac:dyDescent="0.2">
      <c r="A10" s="8">
        <v>1</v>
      </c>
      <c r="B10" s="8">
        <v>0.98</v>
      </c>
    </row>
    <row r="11" spans="1:2" x14ac:dyDescent="0.2">
      <c r="A11" s="8">
        <v>1.05</v>
      </c>
      <c r="B11" s="8">
        <v>1</v>
      </c>
    </row>
    <row r="12" spans="1:2" x14ac:dyDescent="0.2">
      <c r="A12" s="8">
        <v>1.1000000000000001</v>
      </c>
      <c r="B12" s="8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C7D3-3608-2F4A-B9B7-D2A30B0D066C}">
  <dimension ref="A1:D28"/>
  <sheetViews>
    <sheetView workbookViewId="0">
      <selection sqref="A1:B28"/>
    </sheetView>
  </sheetViews>
  <sheetFormatPr baseColWidth="10" defaultRowHeight="16" x14ac:dyDescent="0.2"/>
  <cols>
    <col min="1" max="1" width="13.6640625" bestFit="1" customWidth="1"/>
    <col min="2" max="2" width="17.5" bestFit="1" customWidth="1"/>
    <col min="3" max="3" width="14.33203125" bestFit="1" customWidth="1"/>
    <col min="4" max="4" width="18.83203125" bestFit="1" customWidth="1"/>
  </cols>
  <sheetData>
    <row r="1" spans="1:4" x14ac:dyDescent="0.2">
      <c r="A1" t="s">
        <v>196</v>
      </c>
      <c r="B1" t="s">
        <v>168</v>
      </c>
      <c r="C1" t="s">
        <v>197</v>
      </c>
      <c r="D1" t="s">
        <v>184</v>
      </c>
    </row>
    <row r="2" spans="1:4" x14ac:dyDescent="0.2">
      <c r="A2" t="s">
        <v>198</v>
      </c>
      <c r="B2" t="s">
        <v>169</v>
      </c>
      <c r="C2" t="s">
        <v>199</v>
      </c>
      <c r="D2" t="s">
        <v>185</v>
      </c>
    </row>
    <row r="3" spans="1:4" x14ac:dyDescent="0.2">
      <c r="A3" t="s">
        <v>200</v>
      </c>
      <c r="B3" t="s">
        <v>170</v>
      </c>
      <c r="C3" t="s">
        <v>201</v>
      </c>
      <c r="D3" t="s">
        <v>186</v>
      </c>
    </row>
    <row r="4" spans="1:4" x14ac:dyDescent="0.2">
      <c r="A4" t="s">
        <v>202</v>
      </c>
      <c r="B4" t="s">
        <v>171</v>
      </c>
      <c r="C4" t="s">
        <v>203</v>
      </c>
      <c r="D4" t="s">
        <v>187</v>
      </c>
    </row>
    <row r="5" spans="1:4" x14ac:dyDescent="0.2">
      <c r="A5" t="s">
        <v>204</v>
      </c>
      <c r="B5" t="s">
        <v>172</v>
      </c>
      <c r="C5" t="s">
        <v>205</v>
      </c>
      <c r="D5" t="s">
        <v>188</v>
      </c>
    </row>
    <row r="6" spans="1:4" x14ac:dyDescent="0.2">
      <c r="A6" t="s">
        <v>206</v>
      </c>
      <c r="B6" t="s">
        <v>173</v>
      </c>
      <c r="C6" t="s">
        <v>207</v>
      </c>
      <c r="D6" t="s">
        <v>189</v>
      </c>
    </row>
    <row r="7" spans="1:4" x14ac:dyDescent="0.2">
      <c r="A7" t="s">
        <v>208</v>
      </c>
      <c r="B7" t="s">
        <v>174</v>
      </c>
      <c r="C7" t="s">
        <v>209</v>
      </c>
      <c r="D7" t="s">
        <v>190</v>
      </c>
    </row>
    <row r="8" spans="1:4" x14ac:dyDescent="0.2">
      <c r="A8" t="s">
        <v>210</v>
      </c>
      <c r="B8" t="s">
        <v>175</v>
      </c>
      <c r="C8" t="s">
        <v>211</v>
      </c>
      <c r="D8" t="s">
        <v>191</v>
      </c>
    </row>
    <row r="9" spans="1:4" x14ac:dyDescent="0.2">
      <c r="A9" t="s">
        <v>212</v>
      </c>
      <c r="B9" t="s">
        <v>176</v>
      </c>
      <c r="C9" t="s">
        <v>213</v>
      </c>
      <c r="D9" t="s">
        <v>192</v>
      </c>
    </row>
    <row r="10" spans="1:4" x14ac:dyDescent="0.2">
      <c r="A10" t="s">
        <v>214</v>
      </c>
      <c r="B10" t="s">
        <v>177</v>
      </c>
      <c r="C10" t="s">
        <v>215</v>
      </c>
      <c r="D10" t="s">
        <v>193</v>
      </c>
    </row>
    <row r="11" spans="1:4" x14ac:dyDescent="0.2">
      <c r="A11" t="s">
        <v>216</v>
      </c>
      <c r="B11" t="s">
        <v>178</v>
      </c>
      <c r="C11" t="s">
        <v>217</v>
      </c>
      <c r="D11" t="s">
        <v>194</v>
      </c>
    </row>
    <row r="12" spans="1:4" x14ac:dyDescent="0.2">
      <c r="A12" t="s">
        <v>218</v>
      </c>
      <c r="B12" t="s">
        <v>179</v>
      </c>
      <c r="C12" t="s">
        <v>219</v>
      </c>
      <c r="D12" t="s">
        <v>195</v>
      </c>
    </row>
    <row r="13" spans="1:4" x14ac:dyDescent="0.2">
      <c r="A13" t="s">
        <v>220</v>
      </c>
      <c r="B13" t="s">
        <v>180</v>
      </c>
      <c r="C13" t="s">
        <v>196</v>
      </c>
      <c r="D13" t="s">
        <v>168</v>
      </c>
    </row>
    <row r="14" spans="1:4" x14ac:dyDescent="0.2">
      <c r="A14" t="s">
        <v>181</v>
      </c>
      <c r="B14" t="s">
        <v>181</v>
      </c>
      <c r="C14" t="s">
        <v>202</v>
      </c>
      <c r="D14" t="s">
        <v>171</v>
      </c>
    </row>
    <row r="15" spans="1:4" x14ac:dyDescent="0.2">
      <c r="A15" t="s">
        <v>221</v>
      </c>
      <c r="B15" t="s">
        <v>182</v>
      </c>
      <c r="C15" t="s">
        <v>208</v>
      </c>
      <c r="D15" t="s">
        <v>174</v>
      </c>
    </row>
    <row r="16" spans="1:4" x14ac:dyDescent="0.2">
      <c r="A16" t="s">
        <v>183</v>
      </c>
      <c r="B16" t="s">
        <v>183</v>
      </c>
      <c r="C16" t="s">
        <v>214</v>
      </c>
      <c r="D16" t="s">
        <v>177</v>
      </c>
    </row>
    <row r="17" spans="1:2" x14ac:dyDescent="0.2">
      <c r="A17" t="s">
        <v>197</v>
      </c>
      <c r="B17" t="s">
        <v>184</v>
      </c>
    </row>
    <row r="18" spans="1:2" x14ac:dyDescent="0.2">
      <c r="A18" t="s">
        <v>199</v>
      </c>
      <c r="B18" t="s">
        <v>185</v>
      </c>
    </row>
    <row r="19" spans="1:2" x14ac:dyDescent="0.2">
      <c r="A19" t="s">
        <v>201</v>
      </c>
      <c r="B19" t="s">
        <v>186</v>
      </c>
    </row>
    <row r="20" spans="1:2" x14ac:dyDescent="0.2">
      <c r="A20" t="s">
        <v>203</v>
      </c>
      <c r="B20" t="s">
        <v>187</v>
      </c>
    </row>
    <row r="21" spans="1:2" x14ac:dyDescent="0.2">
      <c r="A21" t="s">
        <v>205</v>
      </c>
      <c r="B21" t="s">
        <v>188</v>
      </c>
    </row>
    <row r="22" spans="1:2" x14ac:dyDescent="0.2">
      <c r="A22" t="s">
        <v>207</v>
      </c>
      <c r="B22" t="s">
        <v>189</v>
      </c>
    </row>
    <row r="23" spans="1:2" x14ac:dyDescent="0.2">
      <c r="A23" t="s">
        <v>209</v>
      </c>
      <c r="B23" t="s">
        <v>190</v>
      </c>
    </row>
    <row r="24" spans="1:2" x14ac:dyDescent="0.2">
      <c r="A24" t="s">
        <v>211</v>
      </c>
      <c r="B24" t="s">
        <v>191</v>
      </c>
    </row>
    <row r="25" spans="1:2" x14ac:dyDescent="0.2">
      <c r="A25" t="s">
        <v>213</v>
      </c>
      <c r="B25" t="s">
        <v>192</v>
      </c>
    </row>
    <row r="26" spans="1:2" x14ac:dyDescent="0.2">
      <c r="A26" t="s">
        <v>215</v>
      </c>
      <c r="B26" t="s">
        <v>193</v>
      </c>
    </row>
    <row r="27" spans="1:2" x14ac:dyDescent="0.2">
      <c r="A27" t="s">
        <v>217</v>
      </c>
      <c r="B27" t="s">
        <v>194</v>
      </c>
    </row>
    <row r="28" spans="1:2" x14ac:dyDescent="0.2">
      <c r="A28" t="s">
        <v>219</v>
      </c>
      <c r="B28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invitro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2021-12-02T20:57:20Z</dcterms:created>
  <dcterms:modified xsi:type="dcterms:W3CDTF">2021-12-17T14:41:06Z</dcterms:modified>
</cp:coreProperties>
</file>