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condCreekGit\SCRIPT OUTPUTS\1D temp pro\"/>
    </mc:Choice>
  </mc:AlternateContent>
  <bookViews>
    <workbookView xWindow="0" yWindow="0" windowWidth="23040" windowHeight="9372" firstSheet="2" activeTab="2"/>
  </bookViews>
  <sheets>
    <sheet name="Sheet1" sheetId="1" r:id="rId1"/>
    <sheet name="Sheet2" sheetId="2" r:id="rId2"/>
    <sheet name="Ke calculatio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3" l="1"/>
  <c r="G13" i="3"/>
  <c r="G14" i="3"/>
  <c r="G15" i="3"/>
  <c r="G16" i="3"/>
  <c r="G17" i="3"/>
  <c r="G18" i="3"/>
  <c r="G19" i="3"/>
  <c r="G20" i="3"/>
  <c r="G21" i="3"/>
  <c r="G11" i="3"/>
  <c r="G7" i="3"/>
  <c r="H7" i="3"/>
  <c r="I7" i="3"/>
  <c r="J7" i="3"/>
  <c r="F12" i="3"/>
  <c r="F13" i="3"/>
  <c r="F14" i="3"/>
  <c r="F15" i="3"/>
  <c r="F16" i="3"/>
  <c r="F17" i="3"/>
  <c r="F18" i="3"/>
  <c r="F19" i="3"/>
  <c r="F20" i="3"/>
  <c r="F21" i="3"/>
  <c r="F11" i="3"/>
  <c r="E12" i="3"/>
  <c r="E13" i="3"/>
  <c r="E14" i="3"/>
  <c r="E15" i="3"/>
  <c r="E16" i="3"/>
  <c r="E17" i="3"/>
  <c r="E18" i="3"/>
  <c r="E19" i="3"/>
  <c r="E20" i="3"/>
  <c r="E21" i="3"/>
  <c r="E11" i="3"/>
  <c r="B12" i="3"/>
  <c r="B13" i="3"/>
  <c r="B14" i="3"/>
  <c r="B15" i="3"/>
  <c r="B16" i="3"/>
  <c r="B17" i="3"/>
  <c r="B18" i="3"/>
  <c r="B19" i="3"/>
  <c r="B20" i="3"/>
  <c r="B21" i="3"/>
  <c r="B11" i="3"/>
  <c r="C7" i="3" l="1"/>
  <c r="D7" i="3"/>
  <c r="E7" i="3"/>
  <c r="F7" i="3"/>
  <c r="B7" i="3"/>
  <c r="U31" i="1" l="1"/>
  <c r="T31" i="1"/>
  <c r="S31" i="1"/>
  <c r="U28" i="1"/>
  <c r="T28" i="1"/>
  <c r="S28" i="1"/>
  <c r="U25" i="1"/>
  <c r="T25" i="1"/>
  <c r="S25" i="1"/>
  <c r="P13" i="1"/>
  <c r="O13" i="1"/>
  <c r="N13" i="1"/>
  <c r="U22" i="1"/>
  <c r="T22" i="1"/>
  <c r="S22" i="1"/>
</calcChain>
</file>

<file path=xl/sharedStrings.xml><?xml version="1.0" encoding="utf-8"?>
<sst xmlns="http://schemas.openxmlformats.org/spreadsheetml/2006/main" count="97" uniqueCount="25">
  <si>
    <t>Sensitivity analysis</t>
  </si>
  <si>
    <t>peat - high thermal conductivity</t>
  </si>
  <si>
    <t>TPA</t>
  </si>
  <si>
    <t>TPB</t>
  </si>
  <si>
    <t>TPC</t>
  </si>
  <si>
    <t>peat- low thermal conductivity</t>
  </si>
  <si>
    <t>PZCW shifted</t>
  </si>
  <si>
    <t>PZCC Shifted</t>
  </si>
  <si>
    <t>PZI shifted</t>
  </si>
  <si>
    <t>how are thermal conductivity and sediment heat capacity related</t>
  </si>
  <si>
    <t>Trusted</t>
  </si>
  <si>
    <t>A/B</t>
  </si>
  <si>
    <t>A/C</t>
  </si>
  <si>
    <t>B/C</t>
  </si>
  <si>
    <t>Xs</t>
  </si>
  <si>
    <t>Ke geometric</t>
  </si>
  <si>
    <t>n</t>
  </si>
  <si>
    <t>Kw</t>
  </si>
  <si>
    <t>Xo</t>
  </si>
  <si>
    <t>Ko</t>
  </si>
  <si>
    <t>Ksed</t>
  </si>
  <si>
    <t>Ke unsat max</t>
  </si>
  <si>
    <t>Ke unsat min</t>
  </si>
  <si>
    <t>Ks unsat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</si>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</sst>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 applyBorder="1" applyAlignment="1">
      <alignment wrapText="1"/>
    </xf>
    <xf numFmtId="0" fontId="0" fillId="0" borderId="0" xfId="0" applyBorder="1"/>
    <xf numFmtId="0" fontId="1" fillId="0" borderId="0" xfId="0" applyFont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vs thermal conductivity </a:t>
            </a:r>
          </a:p>
        </c:rich>
      </c:tx>
      <c:layout>
        <c:manualLayout>
          <c:xMode val="edge"/>
          <c:yMode val="edge"/>
          <c:x val="0.58451377952755901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Sheet1!$G$55:$G$60</c:f>
              <c:numCache>
                <c:formatCode>General</c:formatCode>
                <c:ptCount val="6"/>
                <c:pt idx="0">
                  <c:v>0.80500000000000005</c:v>
                </c:pt>
                <c:pt idx="1">
                  <c:v>0.59499999999999997</c:v>
                </c:pt>
                <c:pt idx="2">
                  <c:v>0.49</c:v>
                </c:pt>
                <c:pt idx="3">
                  <c:v>0.91</c:v>
                </c:pt>
                <c:pt idx="4">
                  <c:v>0.7</c:v>
                </c:pt>
              </c:numCache>
            </c:numRef>
          </c:xVal>
          <c:yVal>
            <c:numRef>
              <c:f>Sheet1!$H$55:$H$60</c:f>
              <c:numCache>
                <c:formatCode>General</c:formatCode>
                <c:ptCount val="6"/>
                <c:pt idx="0">
                  <c:v>5.1799999999999999E-2</c:v>
                </c:pt>
                <c:pt idx="1">
                  <c:v>2.2454999999999999E-2</c:v>
                </c:pt>
                <c:pt idx="2">
                  <c:v>1.1221999999999999E-2</c:v>
                </c:pt>
                <c:pt idx="3">
                  <c:v>6.9750000000000006E-2</c:v>
                </c:pt>
                <c:pt idx="4">
                  <c:v>3.5915999999999997E-2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94624"/>
        <c:axId val="229895016"/>
      </c:scatterChart>
      <c:valAx>
        <c:axId val="22989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95016"/>
        <c:crosses val="autoZero"/>
        <c:crossBetween val="midCat"/>
      </c:valAx>
      <c:valAx>
        <c:axId val="2298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9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vs  heat capacity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Sheet1!$L$54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Sheet1!$K$55:$K$59</c:f>
              <c:numCache>
                <c:formatCode>General</c:formatCode>
                <c:ptCount val="5"/>
                <c:pt idx="0">
                  <c:v>2170000</c:v>
                </c:pt>
                <c:pt idx="1">
                  <c:v>2635000</c:v>
                </c:pt>
                <c:pt idx="2">
                  <c:v>3565000</c:v>
                </c:pt>
                <c:pt idx="3">
                  <c:v>4030000</c:v>
                </c:pt>
                <c:pt idx="4">
                  <c:v>3100000</c:v>
                </c:pt>
              </c:numCache>
            </c:numRef>
          </c:xVal>
          <c:yVal>
            <c:numRef>
              <c:f>Sheet1!$L$55:$L$59</c:f>
              <c:numCache>
                <c:formatCode>General</c:formatCode>
                <c:ptCount val="5"/>
                <c:pt idx="0">
                  <c:v>4.4839999999999998E-2</c:v>
                </c:pt>
                <c:pt idx="1">
                  <c:v>4.0182000000000002E-2</c:v>
                </c:pt>
                <c:pt idx="2">
                  <c:v>3.2504999999999999E-2</c:v>
                </c:pt>
                <c:pt idx="3">
                  <c:v>2.9418E-2</c:v>
                </c:pt>
                <c:pt idx="4">
                  <c:v>3.5915999999999997E-2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13552"/>
        <c:axId val="526815680"/>
      </c:scatterChart>
      <c:valAx>
        <c:axId val="17591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15680"/>
        <c:crosses val="autoZero"/>
        <c:crossBetween val="midCat"/>
      </c:valAx>
      <c:valAx>
        <c:axId val="5268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1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274320</xdr:colOff>
      <xdr:row>65</xdr:row>
      <xdr:rowOff>41910</xdr:rowOff>
    </xdr:from>
    <xdr:to>
      <xdr:col>21</xdr:col>
      <xdr:colOff>579120</xdr:colOff>
      <xdr:row>80</xdr:row>
      <xdr:rowOff>41910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45</xdr:row>
      <xdr:rowOff>217170</xdr:rowOff>
    </xdr:from>
    <xdr:to>
      <xdr:col>29</xdr:col>
      <xdr:colOff>304800</xdr:colOff>
      <xdr:row>64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U59"/>
  <sheetViews>
    <sheetView workbookViewId="0">
      <selection activeCell="B27" sqref="A27:XFD27"/>
    </sheetView>
  </sheetViews>
  <sheetFormatPr defaultRowHeight="14.4" x14ac:dyDescent="0.3"/>
  <cols>
    <col min="2" max="2" width="29.88671875" customWidth="1"/>
    <col min="4" max="4" width="9.5546875" bestFit="1" customWidth="1"/>
  </cols>
  <sheetData>
    <row r="12" spans="11:16" ht="15" thickBot="1" x14ac:dyDescent="0.35">
      <c r="L12" t="s">
        <v>10</v>
      </c>
      <c r="N12" t="s">
        <v>11</v>
      </c>
      <c r="O12" t="s">
        <v>12</v>
      </c>
      <c r="P12" t="s">
        <v>13</v>
      </c>
    </row>
    <row r="13" spans="11:16" ht="15" thickBot="1" x14ac:dyDescent="0.35">
      <c r="K13" t="s">
        <v>2</v>
      </c>
      <c r="L13" s="1">
        <v>3.5915999999999997E-2</v>
      </c>
      <c r="N13">
        <f>L13/L14</f>
        <v>0.21046586580720772</v>
      </c>
      <c r="O13">
        <f>L13/L15</f>
        <v>0.32585737615677735</v>
      </c>
      <c r="P13">
        <f>L14/L15</f>
        <v>1.5482671021593177</v>
      </c>
    </row>
    <row r="14" spans="11:16" ht="15" thickBot="1" x14ac:dyDescent="0.35">
      <c r="K14" t="s">
        <v>3</v>
      </c>
      <c r="L14" s="1">
        <v>0.17065</v>
      </c>
    </row>
    <row r="15" spans="11:16" ht="15" thickBot="1" x14ac:dyDescent="0.35">
      <c r="K15" t="s">
        <v>4</v>
      </c>
      <c r="L15" s="1">
        <v>0.11022</v>
      </c>
    </row>
    <row r="21" spans="1:21" x14ac:dyDescent="0.3">
      <c r="A21" t="s">
        <v>0</v>
      </c>
      <c r="S21" t="s">
        <v>11</v>
      </c>
      <c r="T21" t="s">
        <v>12</v>
      </c>
      <c r="U21" t="s">
        <v>13</v>
      </c>
    </row>
    <row r="22" spans="1:21" x14ac:dyDescent="0.3">
      <c r="B22" t="s">
        <v>1</v>
      </c>
      <c r="C22" t="s">
        <v>2</v>
      </c>
      <c r="D22">
        <v>7.5348999999999998E-3</v>
      </c>
      <c r="F22">
        <v>0.51</v>
      </c>
      <c r="H22">
        <v>0.49</v>
      </c>
      <c r="J22">
        <v>4030000</v>
      </c>
      <c r="L22">
        <v>0.01</v>
      </c>
      <c r="P22" t="s">
        <v>6</v>
      </c>
      <c r="R22">
        <v>0.25090000000000001</v>
      </c>
      <c r="S22">
        <f>D22/D23</f>
        <v>8.2619517543859641E-2</v>
      </c>
      <c r="T22">
        <f>D22/D24</f>
        <v>0.2320072666810358</v>
      </c>
      <c r="U22">
        <f>D23/D24</f>
        <v>2.8081411460418142</v>
      </c>
    </row>
    <row r="23" spans="1:21" x14ac:dyDescent="0.3">
      <c r="B23" t="s">
        <v>1</v>
      </c>
      <c r="C23" t="s">
        <v>3</v>
      </c>
      <c r="D23">
        <v>9.1200000000000003E-2</v>
      </c>
      <c r="F23">
        <v>0.51</v>
      </c>
      <c r="H23">
        <v>0.49</v>
      </c>
      <c r="J23">
        <v>4030000</v>
      </c>
      <c r="L23">
        <v>0.01</v>
      </c>
      <c r="P23" t="s">
        <v>7</v>
      </c>
      <c r="R23">
        <v>0.31274000000000002</v>
      </c>
    </row>
    <row r="24" spans="1:21" x14ac:dyDescent="0.3">
      <c r="B24" t="s">
        <v>1</v>
      </c>
      <c r="C24" t="s">
        <v>4</v>
      </c>
      <c r="D24">
        <v>3.2476999999999999E-2</v>
      </c>
      <c r="F24">
        <v>0.51</v>
      </c>
      <c r="H24">
        <v>0.49</v>
      </c>
      <c r="J24">
        <v>4030000</v>
      </c>
      <c r="L24">
        <v>0.01</v>
      </c>
      <c r="P24" t="s">
        <v>8</v>
      </c>
      <c r="R24">
        <v>0.13522999999999999</v>
      </c>
    </row>
    <row r="25" spans="1:21" x14ac:dyDescent="0.3">
      <c r="B25" t="s">
        <v>5</v>
      </c>
      <c r="C25" t="s">
        <v>2</v>
      </c>
      <c r="D25">
        <v>1.9628E-2</v>
      </c>
      <c r="F25">
        <v>0.51</v>
      </c>
      <c r="H25">
        <v>0.59499999999999997</v>
      </c>
      <c r="J25">
        <v>3565000</v>
      </c>
      <c r="L25">
        <v>0.01</v>
      </c>
      <c r="P25" t="s">
        <v>6</v>
      </c>
      <c r="R25">
        <v>0.15787000000000001</v>
      </c>
      <c r="S25">
        <f>D25/D26</f>
        <v>0.15305676855895198</v>
      </c>
      <c r="T25">
        <f>D25/D27</f>
        <v>0.27788710659323546</v>
      </c>
      <c r="U25">
        <f>D26/D27</f>
        <v>1.8155819517789133</v>
      </c>
    </row>
    <row r="26" spans="1:21" x14ac:dyDescent="0.3">
      <c r="B26" t="s">
        <v>5</v>
      </c>
      <c r="C26" t="s">
        <v>3</v>
      </c>
      <c r="D26">
        <v>0.12823999999999999</v>
      </c>
      <c r="F26">
        <v>0.51</v>
      </c>
      <c r="H26">
        <v>0.59499999999999997</v>
      </c>
      <c r="J26">
        <v>3565000</v>
      </c>
      <c r="L26">
        <v>0.01</v>
      </c>
      <c r="P26" t="s">
        <v>7</v>
      </c>
      <c r="R26">
        <v>0.21357999999999999</v>
      </c>
    </row>
    <row r="27" spans="1:21" x14ac:dyDescent="0.3">
      <c r="B27" t="s">
        <v>5</v>
      </c>
      <c r="C27" t="s">
        <v>4</v>
      </c>
      <c r="D27">
        <v>7.0633000000000001E-2</v>
      </c>
      <c r="F27">
        <v>0.51</v>
      </c>
      <c r="H27">
        <v>0.59499999999999997</v>
      </c>
      <c r="J27">
        <v>3565000</v>
      </c>
      <c r="L27">
        <v>0.01</v>
      </c>
      <c r="P27" t="s">
        <v>8</v>
      </c>
      <c r="R27">
        <v>9.7584000000000004E-2</v>
      </c>
    </row>
    <row r="28" spans="1:21" x14ac:dyDescent="0.3">
      <c r="B28" t="s">
        <v>1</v>
      </c>
      <c r="C28" t="s">
        <v>2</v>
      </c>
      <c r="D28">
        <v>5.7452000000000003E-2</v>
      </c>
      <c r="F28">
        <v>0.51</v>
      </c>
      <c r="H28">
        <v>0.80500000000000005</v>
      </c>
      <c r="J28">
        <v>2635000</v>
      </c>
      <c r="L28">
        <v>0.01</v>
      </c>
      <c r="P28" t="s">
        <v>6</v>
      </c>
      <c r="R28">
        <v>9.4328999999999996E-2</v>
      </c>
      <c r="S28">
        <f>D28/D29</f>
        <v>0.27525871981602151</v>
      </c>
      <c r="T28">
        <f>D28/D30</f>
        <v>0.37094524793388434</v>
      </c>
      <c r="U28">
        <f>D29/D30</f>
        <v>1.3476239669421488</v>
      </c>
    </row>
    <row r="29" spans="1:21" x14ac:dyDescent="0.3">
      <c r="B29" t="s">
        <v>1</v>
      </c>
      <c r="C29" t="s">
        <v>3</v>
      </c>
      <c r="D29">
        <v>0.20871999999999999</v>
      </c>
      <c r="F29">
        <v>0.51</v>
      </c>
      <c r="H29">
        <v>0.80500000000000005</v>
      </c>
      <c r="J29">
        <v>2635000</v>
      </c>
      <c r="L29">
        <v>0.01</v>
      </c>
      <c r="P29" t="s">
        <v>7</v>
      </c>
      <c r="R29">
        <v>7.2818999999999995E-2</v>
      </c>
    </row>
    <row r="30" spans="1:21" x14ac:dyDescent="0.3">
      <c r="B30" t="s">
        <v>1</v>
      </c>
      <c r="C30" t="s">
        <v>4</v>
      </c>
      <c r="D30">
        <v>0.15487999999999999</v>
      </c>
      <c r="F30">
        <v>0.51</v>
      </c>
      <c r="H30">
        <v>0.80500000000000005</v>
      </c>
      <c r="J30">
        <v>2635000</v>
      </c>
      <c r="L30">
        <v>0.01</v>
      </c>
      <c r="P30" t="s">
        <v>8</v>
      </c>
      <c r="R30">
        <v>0.18156</v>
      </c>
    </row>
    <row r="31" spans="1:21" x14ac:dyDescent="0.3">
      <c r="B31" t="s">
        <v>5</v>
      </c>
      <c r="C31" t="s">
        <v>2</v>
      </c>
      <c r="D31">
        <v>8.2485000000000003E-2</v>
      </c>
      <c r="F31">
        <v>0.51</v>
      </c>
      <c r="H31">
        <v>0.91</v>
      </c>
      <c r="J31">
        <v>2170000</v>
      </c>
      <c r="L31">
        <v>0.01</v>
      </c>
      <c r="P31" t="s">
        <v>6</v>
      </c>
      <c r="R31">
        <v>0.14093</v>
      </c>
      <c r="S31">
        <f>D31/D32</f>
        <v>0.32660859235794892</v>
      </c>
      <c r="T31">
        <f>D31/D33</f>
        <v>0.40515251240237737</v>
      </c>
      <c r="U31">
        <f>D32/D33</f>
        <v>1.2404833243283069</v>
      </c>
    </row>
    <row r="32" spans="1:21" x14ac:dyDescent="0.3">
      <c r="B32" t="s">
        <v>5</v>
      </c>
      <c r="C32" t="s">
        <v>3</v>
      </c>
      <c r="D32">
        <v>0.25255</v>
      </c>
      <c r="F32">
        <v>0.51</v>
      </c>
      <c r="H32">
        <v>0.91</v>
      </c>
      <c r="J32">
        <v>2170000</v>
      </c>
      <c r="L32">
        <v>0.01</v>
      </c>
      <c r="P32" t="s">
        <v>7</v>
      </c>
      <c r="R32">
        <v>7.1474999999999997E-2</v>
      </c>
    </row>
    <row r="33" spans="2:21" x14ac:dyDescent="0.3">
      <c r="B33" t="s">
        <v>5</v>
      </c>
      <c r="C33" t="s">
        <v>4</v>
      </c>
      <c r="D33">
        <v>0.20358999999999999</v>
      </c>
      <c r="F33">
        <v>0.51</v>
      </c>
      <c r="H33">
        <v>0.91</v>
      </c>
      <c r="J33">
        <v>2170000</v>
      </c>
      <c r="L33">
        <v>0.01</v>
      </c>
      <c r="P33" t="s">
        <v>8</v>
      </c>
      <c r="R33">
        <v>0.23791000000000001</v>
      </c>
    </row>
    <row r="34" spans="2:21" ht="15" thickBot="1" x14ac:dyDescent="0.35"/>
    <row r="35" spans="2:21" ht="27.6" thickBot="1" x14ac:dyDescent="0.35">
      <c r="C35" s="2" t="s">
        <v>2</v>
      </c>
      <c r="D35" s="1">
        <v>1.1221999999999999E-2</v>
      </c>
      <c r="E35" s="2"/>
      <c r="F35" s="1">
        <v>0.51</v>
      </c>
      <c r="G35" s="2"/>
      <c r="H35" s="1">
        <v>0.49</v>
      </c>
      <c r="I35" s="2"/>
      <c r="J35" s="1">
        <v>3100000</v>
      </c>
      <c r="K35" s="2"/>
      <c r="L35" s="1">
        <v>0.01</v>
      </c>
      <c r="M35" s="2"/>
      <c r="N35" s="2"/>
      <c r="O35" s="2"/>
      <c r="P35" s="2" t="s">
        <v>6</v>
      </c>
      <c r="Q35" s="2"/>
      <c r="R35" s="1">
        <v>0.20594000000000001</v>
      </c>
      <c r="S35" s="2"/>
      <c r="T35" s="2"/>
      <c r="U35" s="2"/>
    </row>
    <row r="36" spans="2:21" ht="15" thickBot="1" x14ac:dyDescent="0.35">
      <c r="C36" s="3" t="s">
        <v>2</v>
      </c>
      <c r="D36" s="3">
        <v>7.5348999999999998E-3</v>
      </c>
      <c r="E36" s="3"/>
      <c r="F36" s="3">
        <v>0.51</v>
      </c>
      <c r="G36" s="3"/>
      <c r="H36" s="3">
        <v>0.49</v>
      </c>
      <c r="I36" s="3"/>
      <c r="J36" s="3">
        <v>4030000</v>
      </c>
      <c r="K36" s="3"/>
      <c r="L36" s="3">
        <v>0.01</v>
      </c>
      <c r="M36" s="3"/>
      <c r="N36" s="3"/>
      <c r="O36" s="3"/>
      <c r="P36" s="3" t="s">
        <v>6</v>
      </c>
      <c r="Q36" s="3"/>
      <c r="R36" s="3">
        <v>0.25090000000000001</v>
      </c>
      <c r="S36" s="2"/>
      <c r="T36" s="2"/>
      <c r="U36" s="2"/>
    </row>
    <row r="37" spans="2:21" ht="27.6" thickBot="1" x14ac:dyDescent="0.35">
      <c r="C37" s="2" t="s">
        <v>2</v>
      </c>
      <c r="D37" s="1">
        <v>2.2454999999999999E-2</v>
      </c>
      <c r="E37" s="2"/>
      <c r="F37" s="1">
        <v>0.51</v>
      </c>
      <c r="G37" s="2"/>
      <c r="H37" s="1">
        <v>0.59499999999999997</v>
      </c>
      <c r="I37" s="2"/>
      <c r="J37" s="1">
        <v>3100000</v>
      </c>
      <c r="K37" s="2"/>
      <c r="L37" s="1">
        <v>0.01</v>
      </c>
      <c r="M37" s="2"/>
      <c r="N37" s="2"/>
      <c r="O37" s="2"/>
      <c r="P37" s="2" t="s">
        <v>6</v>
      </c>
      <c r="Q37" s="2"/>
      <c r="R37" s="1">
        <v>0.13791</v>
      </c>
      <c r="S37" s="2"/>
      <c r="T37" s="2"/>
      <c r="U37" s="2"/>
    </row>
    <row r="38" spans="2:21" ht="15" thickBot="1" x14ac:dyDescent="0.35">
      <c r="C38" s="3" t="s">
        <v>2</v>
      </c>
      <c r="D38" s="3">
        <v>1.9628E-2</v>
      </c>
      <c r="E38" s="3"/>
      <c r="F38" s="3">
        <v>0.51</v>
      </c>
      <c r="G38" s="3"/>
      <c r="H38" s="3">
        <v>0.59499999999999997</v>
      </c>
      <c r="I38" s="3"/>
      <c r="J38" s="3">
        <v>3565000</v>
      </c>
      <c r="K38" s="3"/>
      <c r="L38" s="3">
        <v>0.01</v>
      </c>
      <c r="M38" s="3"/>
      <c r="N38" s="3"/>
      <c r="O38" s="3"/>
      <c r="P38" s="3" t="s">
        <v>6</v>
      </c>
      <c r="Q38" s="3"/>
      <c r="R38" s="3">
        <v>0.15787000000000001</v>
      </c>
      <c r="S38" s="2"/>
      <c r="T38" s="2"/>
      <c r="U38" s="2"/>
    </row>
    <row r="39" spans="2:21" ht="27.6" thickBot="1" x14ac:dyDescent="0.35">
      <c r="C39" s="2" t="s">
        <v>2</v>
      </c>
      <c r="D39" s="1">
        <v>4.4839999999999998E-2</v>
      </c>
      <c r="E39" s="2"/>
      <c r="F39" s="1">
        <v>0.51</v>
      </c>
      <c r="G39" s="2"/>
      <c r="H39" s="1">
        <v>0.7</v>
      </c>
      <c r="I39" s="2"/>
      <c r="J39" s="1">
        <v>2170000</v>
      </c>
      <c r="K39" s="2"/>
      <c r="L39" s="1">
        <v>0.01</v>
      </c>
      <c r="M39" s="2"/>
      <c r="N39" s="2"/>
      <c r="O39" s="2"/>
      <c r="P39" s="2" t="s">
        <v>6</v>
      </c>
      <c r="Q39" s="2"/>
      <c r="R39" s="1">
        <v>8.9520000000000002E-2</v>
      </c>
      <c r="S39" s="2"/>
      <c r="T39" s="2"/>
      <c r="U39" s="2"/>
    </row>
    <row r="40" spans="2:21" ht="27.6" thickBot="1" x14ac:dyDescent="0.35">
      <c r="C40" s="2" t="s">
        <v>2</v>
      </c>
      <c r="D40" s="1">
        <v>4.0182000000000002E-2</v>
      </c>
      <c r="E40" s="2"/>
      <c r="F40" s="1">
        <v>0.51</v>
      </c>
      <c r="G40" s="2"/>
      <c r="H40" s="1">
        <v>0.7</v>
      </c>
      <c r="I40" s="2"/>
      <c r="J40" s="1">
        <v>2635000</v>
      </c>
      <c r="K40" s="2"/>
      <c r="L40" s="1">
        <v>0.01</v>
      </c>
      <c r="M40" s="2"/>
      <c r="N40" s="2"/>
      <c r="O40" s="2"/>
      <c r="P40" s="2" t="s">
        <v>6</v>
      </c>
      <c r="Q40" s="2"/>
      <c r="R40" s="1">
        <v>8.7927000000000005E-2</v>
      </c>
      <c r="S40" s="2"/>
      <c r="T40" s="2"/>
      <c r="U40" s="2"/>
    </row>
    <row r="41" spans="2:21" ht="27.6" thickBot="1" x14ac:dyDescent="0.35">
      <c r="C41" s="2" t="s">
        <v>2</v>
      </c>
      <c r="D41" s="1">
        <v>3.2504999999999999E-2</v>
      </c>
      <c r="E41" s="2"/>
      <c r="F41" s="1">
        <v>0.51</v>
      </c>
      <c r="G41" s="2"/>
      <c r="H41" s="1">
        <v>0.7</v>
      </c>
      <c r="I41" s="2"/>
      <c r="J41" s="1">
        <v>3565000</v>
      </c>
      <c r="K41" s="2"/>
      <c r="L41" s="1">
        <v>0.01</v>
      </c>
      <c r="M41" s="2"/>
      <c r="N41" s="2"/>
      <c r="O41" s="2"/>
      <c r="P41" s="2" t="s">
        <v>6</v>
      </c>
      <c r="Q41" s="2"/>
      <c r="R41" s="1">
        <v>0.10892</v>
      </c>
      <c r="S41" s="2"/>
      <c r="T41" s="2"/>
      <c r="U41" s="2"/>
    </row>
    <row r="42" spans="2:21" ht="27.6" thickBot="1" x14ac:dyDescent="0.35">
      <c r="C42" s="2" t="s">
        <v>2</v>
      </c>
      <c r="D42" s="1">
        <v>2.9418E-2</v>
      </c>
      <c r="E42" s="2"/>
      <c r="F42" s="1">
        <v>0.51</v>
      </c>
      <c r="G42" s="2"/>
      <c r="H42" s="1">
        <v>0.7</v>
      </c>
      <c r="I42" s="2"/>
      <c r="J42" s="1">
        <v>4030000</v>
      </c>
      <c r="K42" s="2"/>
      <c r="L42" s="1">
        <v>0.01</v>
      </c>
      <c r="M42" s="2"/>
      <c r="N42" s="2"/>
      <c r="O42" s="2"/>
      <c r="P42" s="2" t="s">
        <v>6</v>
      </c>
      <c r="Q42" s="2"/>
      <c r="R42" s="1">
        <v>0.12426</v>
      </c>
      <c r="S42" s="2"/>
      <c r="T42" s="2"/>
      <c r="U42" s="2"/>
    </row>
    <row r="43" spans="2:21" ht="27.6" thickBot="1" x14ac:dyDescent="0.35">
      <c r="C43" s="3" t="s">
        <v>2</v>
      </c>
      <c r="D43" s="3">
        <v>5.7452000000000003E-2</v>
      </c>
      <c r="E43" s="3"/>
      <c r="F43" s="3">
        <v>0.51</v>
      </c>
      <c r="G43" s="3"/>
      <c r="H43" s="3">
        <v>0.80500000000000005</v>
      </c>
      <c r="I43" s="3"/>
      <c r="J43" s="3">
        <v>2635000</v>
      </c>
      <c r="K43" s="3"/>
      <c r="L43" s="3">
        <v>0.01</v>
      </c>
      <c r="M43" s="3"/>
      <c r="N43" s="3"/>
      <c r="O43" s="3"/>
      <c r="P43" s="3" t="s">
        <v>6</v>
      </c>
      <c r="Q43" s="3"/>
      <c r="R43" s="3">
        <v>9.4328999999999996E-2</v>
      </c>
      <c r="S43" s="2"/>
      <c r="T43" s="2"/>
      <c r="U43" s="2"/>
    </row>
    <row r="44" spans="2:21" ht="27.6" thickBot="1" x14ac:dyDescent="0.35">
      <c r="C44" s="2" t="s">
        <v>2</v>
      </c>
      <c r="D44" s="1">
        <v>5.1799999999999999E-2</v>
      </c>
      <c r="E44" s="2"/>
      <c r="F44" s="1">
        <v>0.51</v>
      </c>
      <c r="G44" s="2"/>
      <c r="H44" s="1">
        <v>0.80500000000000005</v>
      </c>
      <c r="I44" s="2"/>
      <c r="J44" s="1">
        <v>3100000</v>
      </c>
      <c r="K44" s="2"/>
      <c r="L44" s="1">
        <v>0.01</v>
      </c>
      <c r="M44" s="2"/>
      <c r="N44" s="2"/>
      <c r="O44" s="2"/>
      <c r="P44" s="2" t="s">
        <v>6</v>
      </c>
      <c r="Q44" s="2"/>
      <c r="R44" s="1">
        <v>8.7290000000000006E-2</v>
      </c>
      <c r="S44" s="2"/>
      <c r="T44" s="2"/>
      <c r="U44" s="2"/>
    </row>
    <row r="45" spans="2:21" x14ac:dyDescent="0.3">
      <c r="C45" s="5" t="s">
        <v>2</v>
      </c>
      <c r="D45" s="5">
        <v>8.2485000000000003E-2</v>
      </c>
      <c r="E45" s="5"/>
      <c r="F45" s="5">
        <v>0.51</v>
      </c>
      <c r="G45" s="5"/>
      <c r="H45" s="5">
        <v>0.91</v>
      </c>
      <c r="I45" s="5"/>
      <c r="J45" s="5">
        <v>2170000</v>
      </c>
      <c r="K45" s="5"/>
      <c r="L45" s="5">
        <v>0.01</v>
      </c>
      <c r="M45" s="5"/>
      <c r="N45" s="5"/>
      <c r="O45" s="5"/>
      <c r="P45" s="5" t="s">
        <v>6</v>
      </c>
      <c r="Q45" s="5"/>
      <c r="R45" s="5">
        <v>0.14093</v>
      </c>
    </row>
    <row r="46" spans="2:21" ht="27" x14ac:dyDescent="0.3">
      <c r="C46" s="4" t="s">
        <v>2</v>
      </c>
      <c r="D46" s="6">
        <v>6.9750000000000006E-2</v>
      </c>
      <c r="E46" s="4"/>
      <c r="F46" s="6">
        <v>0.51</v>
      </c>
      <c r="G46" s="4"/>
      <c r="H46" s="6">
        <v>0.91</v>
      </c>
      <c r="I46" s="4"/>
      <c r="J46" s="6">
        <v>3100000</v>
      </c>
      <c r="K46" s="4"/>
      <c r="L46" s="6">
        <v>0.01</v>
      </c>
      <c r="M46" s="4"/>
      <c r="N46" s="4"/>
      <c r="O46" s="4"/>
      <c r="P46" s="4" t="s">
        <v>6</v>
      </c>
      <c r="Q46" s="4"/>
      <c r="R46" s="6">
        <v>0.10541</v>
      </c>
    </row>
    <row r="47" spans="2:21" ht="27" x14ac:dyDescent="0.3">
      <c r="C47" s="4" t="s">
        <v>2</v>
      </c>
      <c r="D47" s="6">
        <v>3.5131999999999997E-2</v>
      </c>
      <c r="E47" s="4"/>
      <c r="F47" s="6">
        <v>0.51</v>
      </c>
      <c r="G47" s="4"/>
      <c r="H47" s="6">
        <v>0.7</v>
      </c>
      <c r="I47" s="4"/>
      <c r="J47" s="6">
        <v>3100000</v>
      </c>
      <c r="K47" s="4"/>
      <c r="L47" s="6">
        <v>1E-3</v>
      </c>
      <c r="M47" s="4"/>
      <c r="N47" s="4"/>
      <c r="O47" s="4"/>
      <c r="P47" s="4" t="s">
        <v>6</v>
      </c>
      <c r="Q47" s="4"/>
      <c r="R47" s="6">
        <v>9.5512E-2</v>
      </c>
    </row>
    <row r="48" spans="2:21" ht="27" x14ac:dyDescent="0.3">
      <c r="C48" s="4" t="s">
        <v>2</v>
      </c>
      <c r="D48" s="6">
        <v>4.7216000000000001E-2</v>
      </c>
      <c r="E48" s="4"/>
      <c r="F48" s="6">
        <v>0.51</v>
      </c>
      <c r="G48" s="4"/>
      <c r="H48" s="6">
        <v>0.7</v>
      </c>
      <c r="I48" s="4"/>
      <c r="J48" s="6">
        <v>3100000</v>
      </c>
      <c r="K48" s="4"/>
      <c r="L48" s="6">
        <v>0.1</v>
      </c>
      <c r="M48" s="4"/>
      <c r="N48" s="4"/>
      <c r="O48" s="4"/>
      <c r="P48" s="4" t="s">
        <v>6</v>
      </c>
      <c r="Q48" s="4"/>
      <c r="R48" s="6">
        <v>9.1841999999999993E-2</v>
      </c>
    </row>
    <row r="49" spans="3:18" ht="22.8" customHeight="1" x14ac:dyDescent="0.3">
      <c r="C49" s="4" t="s">
        <v>2</v>
      </c>
      <c r="D49" s="6">
        <v>1.8303E-2</v>
      </c>
      <c r="E49" s="4"/>
      <c r="F49" s="6">
        <v>0.51</v>
      </c>
      <c r="G49" s="4"/>
      <c r="H49" s="6">
        <v>0.7</v>
      </c>
      <c r="I49" s="4"/>
      <c r="J49" s="6">
        <v>3100000</v>
      </c>
      <c r="K49" s="4"/>
      <c r="L49" s="6">
        <v>1</v>
      </c>
      <c r="M49" s="4"/>
      <c r="N49" s="4"/>
      <c r="O49" s="4"/>
      <c r="P49" s="4" t="s">
        <v>6</v>
      </c>
      <c r="Q49" s="4"/>
      <c r="R49" s="6">
        <v>8.9658000000000002E-2</v>
      </c>
    </row>
    <row r="50" spans="3:18" ht="22.8" customHeight="1" x14ac:dyDescent="0.3">
      <c r="C50" s="4" t="s">
        <v>2</v>
      </c>
      <c r="D50" s="6">
        <v>2.5079000000000001E-2</v>
      </c>
      <c r="E50" s="4"/>
      <c r="F50" s="6">
        <v>0.51</v>
      </c>
      <c r="G50" s="4"/>
      <c r="H50" s="6">
        <v>0.7</v>
      </c>
      <c r="I50" s="4"/>
      <c r="J50" s="6">
        <v>4650000</v>
      </c>
      <c r="K50" s="4"/>
      <c r="L50" s="6">
        <v>1</v>
      </c>
      <c r="M50" s="4"/>
      <c r="N50" s="4"/>
      <c r="O50" s="4"/>
      <c r="P50" s="4" t="s">
        <v>6</v>
      </c>
      <c r="Q50" s="4"/>
      <c r="R50" s="6">
        <v>0.14643999999999999</v>
      </c>
    </row>
    <row r="51" spans="3:18" ht="22.8" customHeight="1" x14ac:dyDescent="0.3">
      <c r="C51" s="4" t="s">
        <v>2</v>
      </c>
      <c r="D51" s="6">
        <v>5.1607E-2</v>
      </c>
      <c r="E51" s="4"/>
      <c r="F51" s="6">
        <v>0.51</v>
      </c>
      <c r="G51" s="4"/>
      <c r="H51" s="6">
        <v>0.7</v>
      </c>
      <c r="I51" s="4"/>
      <c r="J51" s="6">
        <v>1550000</v>
      </c>
      <c r="K51" s="4"/>
      <c r="L51" s="6">
        <v>1</v>
      </c>
      <c r="M51" s="4"/>
      <c r="N51" s="4"/>
      <c r="O51" s="4"/>
      <c r="P51" s="4" t="s">
        <v>6</v>
      </c>
      <c r="Q51" s="4"/>
      <c r="R51" s="6">
        <v>9.9379999999999996E-2</v>
      </c>
    </row>
    <row r="52" spans="3:18" ht="22.8" customHeight="1" x14ac:dyDescent="0.3">
      <c r="C52" s="4" t="s">
        <v>2</v>
      </c>
      <c r="D52" s="6">
        <v>9.6439999999999998E-2</v>
      </c>
      <c r="E52" s="4"/>
      <c r="F52" s="6">
        <v>0.51</v>
      </c>
      <c r="G52" s="4"/>
      <c r="H52" s="6"/>
      <c r="I52" s="4"/>
      <c r="J52" s="6">
        <v>3100000</v>
      </c>
      <c r="K52" s="4"/>
      <c r="L52" s="6">
        <v>1</v>
      </c>
      <c r="M52" s="4"/>
      <c r="N52" s="4"/>
      <c r="O52" s="4"/>
      <c r="P52" s="4" t="s">
        <v>6</v>
      </c>
      <c r="Q52" s="4"/>
      <c r="R52" s="6">
        <v>0.14388000000000001</v>
      </c>
    </row>
    <row r="53" spans="3:18" ht="22.8" customHeight="1" x14ac:dyDescent="0.3">
      <c r="C53" s="4" t="s">
        <v>2</v>
      </c>
      <c r="D53" s="6">
        <v>2.3609E-3</v>
      </c>
      <c r="E53" s="4"/>
      <c r="F53" s="6">
        <v>0.51</v>
      </c>
      <c r="G53" s="4"/>
      <c r="H53" s="6">
        <v>0.35</v>
      </c>
      <c r="I53" s="4"/>
      <c r="J53" s="6">
        <v>3100000</v>
      </c>
      <c r="K53" s="4"/>
      <c r="L53" s="6">
        <v>1</v>
      </c>
      <c r="M53" s="4"/>
      <c r="N53" s="4"/>
      <c r="O53" s="4"/>
      <c r="P53" s="4" t="s">
        <v>6</v>
      </c>
      <c r="Q53" s="4"/>
      <c r="R53" s="6">
        <v>0.33772000000000002</v>
      </c>
    </row>
    <row r="54" spans="3:18" ht="15" thickBot="1" x14ac:dyDescent="0.35"/>
    <row r="55" spans="3:18" ht="15" thickBot="1" x14ac:dyDescent="0.35">
      <c r="G55" s="1">
        <v>0.80500000000000005</v>
      </c>
      <c r="H55" s="1">
        <v>5.1799999999999999E-2</v>
      </c>
      <c r="K55" s="1">
        <v>2170000</v>
      </c>
      <c r="L55" s="1">
        <v>4.4839999999999998E-2</v>
      </c>
    </row>
    <row r="56" spans="3:18" ht="15" thickBot="1" x14ac:dyDescent="0.35">
      <c r="G56" s="1">
        <v>0.59499999999999997</v>
      </c>
      <c r="H56" s="1">
        <v>2.2454999999999999E-2</v>
      </c>
      <c r="K56" s="1">
        <v>2635000</v>
      </c>
      <c r="L56" s="1">
        <v>4.0182000000000002E-2</v>
      </c>
    </row>
    <row r="57" spans="3:18" ht="15" thickBot="1" x14ac:dyDescent="0.35">
      <c r="G57" s="1">
        <v>0.49</v>
      </c>
      <c r="H57" s="1">
        <v>1.1221999999999999E-2</v>
      </c>
      <c r="K57" s="1">
        <v>3565000</v>
      </c>
      <c r="L57" s="1">
        <v>3.2504999999999999E-2</v>
      </c>
    </row>
    <row r="58" spans="3:18" ht="15" thickBot="1" x14ac:dyDescent="0.35">
      <c r="G58" s="1">
        <v>0.91</v>
      </c>
      <c r="H58" s="1">
        <v>6.9750000000000006E-2</v>
      </c>
      <c r="K58" s="1">
        <v>4030000</v>
      </c>
      <c r="L58" s="1">
        <v>2.9418E-2</v>
      </c>
    </row>
    <row r="59" spans="3:18" ht="15" thickBot="1" x14ac:dyDescent="0.35">
      <c r="G59" s="7">
        <v>0.7</v>
      </c>
      <c r="H59" s="1">
        <v>3.5915999999999997E-2</v>
      </c>
      <c r="K59" s="7">
        <v>3100000</v>
      </c>
      <c r="L59" s="1">
        <v>3.5915999999999997E-2</v>
      </c>
    </row>
  </sheetData>
  <sortState ref="B22:R33">
    <sortCondition ref="H22:H3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G24" sqref="G24"/>
    </sheetView>
  </sheetViews>
  <sheetFormatPr defaultRowHeight="14.4" x14ac:dyDescent="0.3"/>
  <sheetData>
    <row r="1" spans="1:10" x14ac:dyDescent="0.3">
      <c r="A1" t="s">
        <v>23</v>
      </c>
      <c r="B1">
        <v>0.25</v>
      </c>
      <c r="C1">
        <v>0.3</v>
      </c>
      <c r="D1">
        <v>0.35</v>
      </c>
      <c r="E1">
        <v>0.4</v>
      </c>
      <c r="F1">
        <v>0.45</v>
      </c>
      <c r="G1">
        <v>0.5</v>
      </c>
      <c r="H1">
        <v>0.55000000000000004</v>
      </c>
      <c r="I1">
        <v>0.6</v>
      </c>
      <c r="J1">
        <v>0.65</v>
      </c>
    </row>
    <row r="2" spans="1:10" x14ac:dyDescent="0.3">
      <c r="A2" t="s">
        <v>17</v>
      </c>
      <c r="B2">
        <v>0.56999999999999995</v>
      </c>
      <c r="C2">
        <v>0.56999999999999995</v>
      </c>
      <c r="D2">
        <v>0.56999999999999995</v>
      </c>
      <c r="E2">
        <v>0.56999999999999995</v>
      </c>
      <c r="F2">
        <v>0.56999999999999995</v>
      </c>
      <c r="G2">
        <v>0.56999999999999995</v>
      </c>
      <c r="H2">
        <v>0.56999999999999995</v>
      </c>
      <c r="I2">
        <v>0.56999999999999995</v>
      </c>
      <c r="J2">
        <v>0.56999999999999995</v>
      </c>
    </row>
    <row r="3" spans="1:10" x14ac:dyDescent="0.3">
      <c r="A3" t="s">
        <v>16</v>
      </c>
      <c r="B3">
        <v>0.51</v>
      </c>
      <c r="C3">
        <v>0.51</v>
      </c>
      <c r="D3">
        <v>0.51</v>
      </c>
      <c r="E3">
        <v>0.51</v>
      </c>
      <c r="F3">
        <v>0.51</v>
      </c>
      <c r="G3">
        <v>0.51</v>
      </c>
      <c r="H3">
        <v>0.51</v>
      </c>
      <c r="I3">
        <v>0.51</v>
      </c>
      <c r="J3">
        <v>0.51</v>
      </c>
    </row>
    <row r="7" spans="1:10" x14ac:dyDescent="0.3">
      <c r="A7" t="s">
        <v>15</v>
      </c>
      <c r="B7">
        <f>POWER(B1,1-B3)*POWER(B2,B3)</f>
        <v>0.38061577197708579</v>
      </c>
      <c r="C7">
        <f t="shared" ref="C7:J7" si="0">POWER(C1,1-C3)*POWER(C2,C3)</f>
        <v>0.41618420244849613</v>
      </c>
      <c r="D7">
        <f t="shared" si="0"/>
        <v>0.44883789625720572</v>
      </c>
      <c r="E7">
        <f t="shared" si="0"/>
        <v>0.47918760100621</v>
      </c>
      <c r="F7">
        <f t="shared" si="0"/>
        <v>0.50765691719967043</v>
      </c>
      <c r="G7">
        <f t="shared" si="0"/>
        <v>0.53455387057828008</v>
      </c>
      <c r="H7">
        <f t="shared" si="0"/>
        <v>0.56011073225609709</v>
      </c>
      <c r="I7">
        <f t="shared" si="0"/>
        <v>0.58450777049189562</v>
      </c>
      <c r="J7">
        <f t="shared" si="0"/>
        <v>0.60788821116058367</v>
      </c>
    </row>
    <row r="10" spans="1:10" x14ac:dyDescent="0.3">
      <c r="A10" t="s">
        <v>14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t="s">
        <v>24</v>
      </c>
    </row>
    <row r="11" spans="1:10" x14ac:dyDescent="0.3">
      <c r="A11">
        <v>1</v>
      </c>
      <c r="B11">
        <f>1-A11</f>
        <v>0</v>
      </c>
      <c r="C11">
        <v>0.25</v>
      </c>
      <c r="D11">
        <v>2</v>
      </c>
      <c r="E11">
        <f>A11*D11+B11*C11</f>
        <v>2</v>
      </c>
      <c r="F11">
        <f>POWER((A11/D11)+(B11/C11),-1)</f>
        <v>2</v>
      </c>
      <c r="G11">
        <f>AVERAGE(E11:F11)</f>
        <v>2</v>
      </c>
    </row>
    <row r="12" spans="1:10" x14ac:dyDescent="0.3">
      <c r="A12">
        <v>0.9</v>
      </c>
      <c r="B12">
        <f t="shared" ref="B12:B21" si="1">1-A12</f>
        <v>9.9999999999999978E-2</v>
      </c>
      <c r="C12">
        <v>0.25</v>
      </c>
      <c r="D12">
        <v>2</v>
      </c>
      <c r="E12">
        <f t="shared" ref="E12:E21" si="2">A12*D12+B12*C12</f>
        <v>1.825</v>
      </c>
      <c r="F12">
        <f t="shared" ref="F12:F21" si="3">POWER((A12/D12)+(B12/C12),-1)</f>
        <v>1.1764705882352944</v>
      </c>
      <c r="G12">
        <f t="shared" ref="G12:G21" si="4">AVERAGE(E12:F12)</f>
        <v>1.5007352941176473</v>
      </c>
    </row>
    <row r="13" spans="1:10" x14ac:dyDescent="0.3">
      <c r="A13">
        <v>0.8</v>
      </c>
      <c r="B13">
        <f t="shared" si="1"/>
        <v>0.19999999999999996</v>
      </c>
      <c r="C13">
        <v>0.25</v>
      </c>
      <c r="D13">
        <v>2</v>
      </c>
      <c r="E13">
        <f t="shared" si="2"/>
        <v>1.6500000000000001</v>
      </c>
      <c r="F13">
        <f t="shared" si="3"/>
        <v>0.83333333333333348</v>
      </c>
      <c r="G13">
        <f t="shared" si="4"/>
        <v>1.2416666666666667</v>
      </c>
    </row>
    <row r="14" spans="1:10" x14ac:dyDescent="0.3">
      <c r="A14">
        <v>0.7</v>
      </c>
      <c r="B14">
        <f t="shared" si="1"/>
        <v>0.30000000000000004</v>
      </c>
      <c r="C14">
        <v>0.25</v>
      </c>
      <c r="D14">
        <v>2</v>
      </c>
      <c r="E14">
        <f t="shared" si="2"/>
        <v>1.4749999999999999</v>
      </c>
      <c r="F14">
        <f t="shared" si="3"/>
        <v>0.64516129032258052</v>
      </c>
      <c r="G14">
        <f t="shared" si="4"/>
        <v>1.0600806451612903</v>
      </c>
    </row>
    <row r="15" spans="1:10" x14ac:dyDescent="0.3">
      <c r="A15">
        <v>0.6</v>
      </c>
      <c r="B15">
        <f t="shared" si="1"/>
        <v>0.4</v>
      </c>
      <c r="C15">
        <v>0.25</v>
      </c>
      <c r="D15">
        <v>2</v>
      </c>
      <c r="E15">
        <f t="shared" si="2"/>
        <v>1.3</v>
      </c>
      <c r="F15">
        <f t="shared" si="3"/>
        <v>0.52631578947368418</v>
      </c>
      <c r="G15">
        <f t="shared" si="4"/>
        <v>0.91315789473684217</v>
      </c>
    </row>
    <row r="16" spans="1:10" x14ac:dyDescent="0.3">
      <c r="A16">
        <v>0.5</v>
      </c>
      <c r="B16">
        <f t="shared" si="1"/>
        <v>0.5</v>
      </c>
      <c r="C16">
        <v>0.25</v>
      </c>
      <c r="D16">
        <v>2</v>
      </c>
      <c r="E16">
        <f t="shared" si="2"/>
        <v>1.125</v>
      </c>
      <c r="F16">
        <f t="shared" si="3"/>
        <v>0.44444444444444442</v>
      </c>
      <c r="G16">
        <f t="shared" si="4"/>
        <v>0.78472222222222221</v>
      </c>
    </row>
    <row r="17" spans="1:7" x14ac:dyDescent="0.3">
      <c r="A17">
        <v>0.4</v>
      </c>
      <c r="B17">
        <f t="shared" si="1"/>
        <v>0.6</v>
      </c>
      <c r="C17">
        <v>0.25</v>
      </c>
      <c r="D17">
        <v>2</v>
      </c>
      <c r="E17">
        <f t="shared" si="2"/>
        <v>0.95000000000000007</v>
      </c>
      <c r="F17">
        <f t="shared" si="3"/>
        <v>0.38461538461538458</v>
      </c>
      <c r="G17">
        <f t="shared" si="4"/>
        <v>0.66730769230769238</v>
      </c>
    </row>
    <row r="18" spans="1:7" x14ac:dyDescent="0.3">
      <c r="A18">
        <v>0.3</v>
      </c>
      <c r="B18">
        <f t="shared" si="1"/>
        <v>0.7</v>
      </c>
      <c r="C18">
        <v>0.25</v>
      </c>
      <c r="D18">
        <v>2</v>
      </c>
      <c r="E18">
        <f t="shared" si="2"/>
        <v>0.77499999999999991</v>
      </c>
      <c r="F18">
        <f t="shared" si="3"/>
        <v>0.33898305084745767</v>
      </c>
      <c r="G18">
        <f t="shared" si="4"/>
        <v>0.55699152542372876</v>
      </c>
    </row>
    <row r="19" spans="1:7" x14ac:dyDescent="0.3">
      <c r="A19">
        <v>0.2</v>
      </c>
      <c r="B19">
        <f t="shared" si="1"/>
        <v>0.8</v>
      </c>
      <c r="C19">
        <v>0.25</v>
      </c>
      <c r="D19">
        <v>2</v>
      </c>
      <c r="E19">
        <f t="shared" si="2"/>
        <v>0.60000000000000009</v>
      </c>
      <c r="F19">
        <f t="shared" si="3"/>
        <v>0.30303030303030298</v>
      </c>
      <c r="G19">
        <f t="shared" si="4"/>
        <v>0.45151515151515154</v>
      </c>
    </row>
    <row r="20" spans="1:7" x14ac:dyDescent="0.3">
      <c r="A20">
        <v>0.1</v>
      </c>
      <c r="B20">
        <f t="shared" si="1"/>
        <v>0.9</v>
      </c>
      <c r="C20">
        <v>0.25</v>
      </c>
      <c r="D20">
        <v>2</v>
      </c>
      <c r="E20">
        <f t="shared" si="2"/>
        <v>0.42500000000000004</v>
      </c>
      <c r="F20">
        <f t="shared" si="3"/>
        <v>0.27397260273972601</v>
      </c>
      <c r="G20">
        <f t="shared" si="4"/>
        <v>0.34948630136986303</v>
      </c>
    </row>
    <row r="21" spans="1:7" x14ac:dyDescent="0.3">
      <c r="A21">
        <v>0</v>
      </c>
      <c r="B21">
        <f t="shared" si="1"/>
        <v>1</v>
      </c>
      <c r="C21">
        <v>0.25</v>
      </c>
      <c r="D21">
        <v>2</v>
      </c>
      <c r="E21">
        <f t="shared" si="2"/>
        <v>0.25</v>
      </c>
      <c r="F21">
        <f t="shared" si="3"/>
        <v>0.25</v>
      </c>
      <c r="G21">
        <f t="shared" si="4"/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Ke 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2017-11-29T16:22:12Z</dcterms:created>
  <dcterms:modified xsi:type="dcterms:W3CDTF">2017-12-19T17:52:36Z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f1ae7af5-c4a5-41b9-9e57-79aef5d79233</vt:lpwstr>
  </property>
</Properties>
</file>