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52FE01E3-1FE7-440E-9C7B-98AE94CBAC85}" xr6:coauthVersionLast="47" xr6:coauthVersionMax="47" xr10:uidLastSave="{00000000-0000-0000-0000-000000000000}"/>
  <bookViews>
    <workbookView xWindow="555" yWindow="0" windowWidth="19935" windowHeight="10920" firstSheet="1" activeTab="1" xr2:uid="{FBEE0547-C1DD-4B7A-A3EB-2BA1446463BC}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0" l="1"/>
  <c r="H25" i="10"/>
  <c r="H24" i="10"/>
  <c r="G24" i="10"/>
  <c r="I6" i="10"/>
  <c r="I7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2" i="10"/>
  <c r="I23" i="10"/>
  <c r="I3" i="10"/>
  <c r="I4" i="10"/>
  <c r="I2" i="10"/>
  <c r="I5" i="10"/>
  <c r="I8" i="10"/>
  <c r="I21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24" i="10" l="1"/>
  <c r="I31" i="22"/>
  <c r="I31" i="23"/>
</calcChain>
</file>

<file path=xl/sharedStrings.xml><?xml version="1.0" encoding="utf-8"?>
<sst xmlns="http://schemas.openxmlformats.org/spreadsheetml/2006/main" count="1470" uniqueCount="178">
  <si>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</si>
  <si>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</si>
  <si>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</si>
  <si>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</si>
  <si>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</si>
  <si>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</si>
  <si>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</si>
  <si>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</si>
  <si>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</si>
  <si>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</si>
  <si>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</si>
  <si>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</si>
  <si>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</si>
  <si>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</si>
  <si>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</si>
  <si>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</si>
  <si>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</si>
  <si>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</si>
  <si>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</si>
  <si>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</si>
  <si>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</si>
  <si>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</si>
  <si>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</si>
  <si>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</si>
  <si>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</si>
  <si>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</si>
  <si>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</si>
  <si>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</si>
  <si>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</si>
  <si>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</si>
  <si>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</si>
  <si>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</si>
  <si>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</si>
  <si>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</si>
  <si>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</si>
  <si>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</si>
  <si>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</si>
  <si>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</si>
  <si>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</si>
  <si>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</si>
  <si>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</si>
  <si>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</si>
  <si>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</si>
  <si>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</si>
  <si>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</si>
  <si>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</si>
  <si>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</si>
  <si>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</si>
  <si>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</si>
  <si>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</si>
  <si>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</si>
  <si>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</si>
  <si>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</si>
  <si>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</si>
  <si>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</si>
  <si>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</si>
  <si>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</si>
  <si>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</si>
  <si>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</si>
  <si>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</si>
  <si>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</si>
  <si>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</si>
  <si>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</si>
  <si>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</si>
  <si>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</si>
  <si>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</si>
  <si>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</si>
  <si>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</si>
  <si>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</si>
  <si>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</si>
  <si>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</si>
  <si>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</si>
  <si>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</si>
  <si>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</si>
  <si>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</si>
  <si>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</si>
  <si>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</si>
  <si>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</si>
  <si>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</si>
  <si>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</si>
  <si>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</si>
  <si>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</si>
  <si>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</si>
  <si>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</si>
  <si>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</si>
  <si>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</si>
  <si>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</si>
  <si>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</si>
  <si>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</si>
  <si>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</si>
  <si>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</si>
  <si>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</si>
  <si>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</si>
  <si>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</si>
  <si>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</si>
  <si>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</si>
  <si>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</si>
  <si>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</si>
  <si>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</si>
  <si>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</si>
  <si>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</si>
  <si>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</si>
  <si>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</si>
  <si>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</si>
  <si>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</si>
  <si>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</si>
  <si>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</si>
  <si>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</si>
  <si>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</si>
  <si>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</si>
  <si>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</si>
  <si>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</si>
  <si>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</si>
  <si>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</si>
  <si>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</si>
  <si>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</si>
  <si>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</si>
  <si>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</si>
  <si>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</si>
  <si>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</si>
  <si>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</si>
  <si>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</si>
  <si>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</si>
  <si>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</si>
  <si>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</si>
  <si>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</si>
  <si>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</si>
  <si>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</si>
  <si>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</si>
  <si>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</si>
  <si>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</si>
  <si>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</si>
  <si>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</si>
  <si>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</si>
  <si>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</si>
  <si>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</si>
  <si>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</si>
  <si>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</si>
  <si>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</si>
  <si>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</si>
  <si>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</si>
  <si>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</si>
  <si>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</si>
  <si>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</si>
  <si>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</si>
  <si>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</si>
  <si>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</si>
  <si>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</si>
  <si>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</si>
  <si>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</si>
  <si>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</si>
  <si>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</si>
  <si>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</si>
  <si>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</si>
  <si>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</si>
  <si>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</si>
  <si>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</si>
  <si>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</si>
  <si>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</si>
  <si>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</si>
  <si>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Value</t>
  </si>
  <si>
    <t>Grand Total</t>
  </si>
  <si>
    <t>Row Labels</t>
  </si>
  <si>
    <t>Sum of Total Value</t>
  </si>
  <si>
    <t>Percentage of Total Value</t>
  </si>
  <si>
    <t>Total quantity sold was 965 units with Steve Roger having the highest unit sold of 85units</t>
  </si>
  <si>
    <t>South Region has the highest sales of $8,049.90 representing 23.52% of total sales, followed by west with $5,950 while North has the least value of $2,399.85 with 9.49% of total sales.</t>
  </si>
  <si>
    <t>STEPS AND INSIGHTS</t>
  </si>
  <si>
    <t>STEPS</t>
  </si>
  <si>
    <t>INSUGHT</t>
  </si>
  <si>
    <t>Highlight the ID column</t>
  </si>
  <si>
    <t>Click on duplicate icon on the ribon to remove duplicate IDs. This will produce unique IDs</t>
  </si>
  <si>
    <t>Highlight all rows with "inf" under price per unit column</t>
  </si>
  <si>
    <t>Custommize the table by highlighting the data set and clicking  control key and T (control T)</t>
  </si>
  <si>
    <t>Insect new column for total value and use formular to find the total sales by multiplying price per unit by quantity</t>
  </si>
  <si>
    <t>Total sales is $26,399.80 with leadership manual and having highest sale of $2,499.85 each. Average price is $31.35</t>
  </si>
  <si>
    <t>MIN PRICE</t>
  </si>
  <si>
    <t>MAX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</si>
</sst>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*."/>
    <numFmt numFmtId="165" formatCode="@*_"/>
    <numFmt numFmtId="168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4" fontId="7" fillId="0" borderId="0" xfId="0" applyNumberFormat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0" fontId="0" fillId="0" borderId="0" xfId="0" applyNumberFormat="1"/>
    <xf numFmtId="8" fontId="7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168" fontId="1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COHORT 3 UMORU DAVIS ISAH FE_23_64791415.xlsx]Data!PivotTable5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Data!$G$28</c:f>
              <c:strCache>
                <c:ptCount val="1"/>
                <c:pt idx="0">
                  <c:v>Sum of Total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Data!$F$29:$F$34</c:f>
              <c:strCache>
                <c:ptCount val="5"/>
                <c:pt idx="0">
                  <c:v>Asgard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Data!$G$29:$G$34</c:f>
              <c:numCache>
                <c:formatCode>"$"#,##0.00_);[Red]\("$"#,##0.00\)</c:formatCode>
                <c:ptCount val="5"/>
                <c:pt idx="0">
                  <c:v>4499.75</c:v>
                </c:pt>
                <c:pt idx="1">
                  <c:v>4400</c:v>
                </c:pt>
                <c:pt idx="2">
                  <c:v>2399.85</c:v>
                </c:pt>
                <c:pt idx="3">
                  <c:v>8049.9000000000005</c:v>
                </c:pt>
                <c:pt idx="4">
                  <c:v>5950.2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C-43F5-AFB0-D505C20EC0EF}"/>
            </c:ext>
          </c:extLst>
        </c:ser>
        <c:ser>
          <c:idx val="1"/>
          <c:order val="1"/>
          <c:tx>
            <c:strRef>
              <c:f>Data!$H$28</c:f>
              <c:strCache>
                <c:ptCount val="1"/>
                <c:pt idx="0">
                  <c:v>Percentage of Total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Data!$F$29:$F$34</c:f>
              <c:strCache>
                <c:ptCount val="5"/>
                <c:pt idx="0">
                  <c:v>Asgard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Data!$H$29:$H$34</c:f>
              <c:numCache>
                <c:formatCode>0.00%</c:formatCode>
                <c:ptCount val="5"/>
                <c:pt idx="0">
                  <c:v>0.17785784021154399</c:v>
                </c:pt>
                <c:pt idx="1">
                  <c:v>0.17391510571271596</c:v>
                </c:pt>
                <c:pt idx="2">
                  <c:v>9.4856856010150314E-2</c:v>
                </c:pt>
                <c:pt idx="3">
                  <c:v>0.31818163851745279</c:v>
                </c:pt>
                <c:pt idx="4">
                  <c:v>0.23518855954813692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C-43F5-AFB0-D505C20EC0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35</xdr:row>
      <xdr:rowOff>128587</xdr:rowOff>
    </xdr:from>
    <xdr:to>
      <xdr:col>7</xdr:col>
      <xdr:colOff>376237</xdr:colOff>
      <xdr:row>50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D7BDE-50A3-0B06-4006-A57838785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38.670524305555" createdVersion="8" refreshedVersion="8" minRefreshableVersion="3" recordCount="22" xr:uid="{50AEA0C7-DE71-4336-A661-C86E3F60E133}">
  <cacheSource type="worksheet">
    <worksheetSource name="Table6"/>
  </cacheSource>
  <cacheFields count="9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West"/>
        <s v="North"/>
        <s v="East"/>
        <s v="South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  <cacheField name="Total Value" numFmtId="8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1-11-30T00:00:00"/>
    <n v="11"/>
    <s v="Tony Stark"/>
    <x v="0"/>
    <s v="Poor"/>
    <s v="Iron Man Suit"/>
    <n v="5"/>
    <n v="160"/>
    <n v="800"/>
  </r>
  <r>
    <d v="2021-01-31T00:00:00"/>
    <n v="1"/>
    <s v="John Smith   "/>
    <x v="1"/>
    <s v="Good"/>
    <s v="Magic Wand"/>
    <n v="10"/>
    <n v="20"/>
    <n v="200"/>
  </r>
  <r>
    <d v="2021-02-28T00:00:00"/>
    <n v="2"/>
    <s v="Jane Doe"/>
    <x v="2"/>
    <s v="Excelent"/>
    <s v="Unicorn Horn"/>
    <n v="15"/>
    <n v="10"/>
    <n v="150"/>
  </r>
  <r>
    <d v="2021-12-31T00:00:00"/>
    <n v="12"/>
    <s v="Steve Rogers"/>
    <x v="3"/>
    <s v="Average"/>
    <s v="Captain America Shield"/>
    <n v="20"/>
    <n v="45"/>
    <n v="900"/>
  </r>
  <r>
    <d v="2021-04-30T00:00:00"/>
    <n v="4"/>
    <s v="Anna   Belle"/>
    <x v="3"/>
    <s v="Average"/>
    <s v="Fairy Dust"/>
    <n v="25"/>
    <n v="10"/>
    <n v="250"/>
  </r>
  <r>
    <d v="2021-05-31T00:00:00"/>
    <n v="5"/>
    <s v="Chris P. Bacon"/>
    <x v="2"/>
    <s v="Good"/>
    <s v="Bacon Scented Candle"/>
    <n v="30"/>
    <n v="16.670000000000002"/>
    <n v="500.1"/>
  </r>
  <r>
    <d v="2022-02-28T00:00:00"/>
    <n v="14"/>
    <s v="Bruce Banner"/>
    <x v="4"/>
    <s v="Excelent"/>
    <s v="Gamma Radiation Serum"/>
    <n v="30"/>
    <n v="36.67"/>
    <n v="1100.1000000000001"/>
  </r>
  <r>
    <d v="2021-07-31T00:00:00"/>
    <n v="7"/>
    <s v="Mary Jane"/>
    <x v="0"/>
    <s v="Poor"/>
    <s v="Potent Potion"/>
    <n v="35"/>
    <n v="10"/>
    <n v="350"/>
  </r>
  <r>
    <d v="2022-03-31T00:00:00"/>
    <n v="15"/>
    <s v="Nick Fury"/>
    <x v="0"/>
    <s v="Poor"/>
    <s v="Eye Patch"/>
    <n v="35"/>
    <n v="34.29"/>
    <n v="1200.1499999999999"/>
  </r>
  <r>
    <d v="2021-08-31T00:00:00"/>
    <n v="8"/>
    <s v="Bruce Wayne"/>
    <x v="3"/>
    <s v="Average"/>
    <s v="Bat Signal"/>
    <n v="40"/>
    <n v="15"/>
    <n v="600"/>
  </r>
  <r>
    <d v="2022-05-31T00:00:00"/>
    <n v="17"/>
    <s v="Peggy Carter"/>
    <x v="2"/>
    <s v="Good"/>
    <s v="Vintage Pistol"/>
    <n v="40"/>
    <n v="35"/>
    <n v="1400"/>
  </r>
  <r>
    <d v="2021-09-30T00:00:00"/>
    <n v="9"/>
    <s v="Clark Kent"/>
    <x v="2"/>
    <s v="Good"/>
    <s v="Glasses with X-ray Vision"/>
    <n v="45"/>
    <n v="12.22"/>
    <n v="549.9"/>
  </r>
  <r>
    <d v="2022-06-30T00:00:00"/>
    <n v="18"/>
    <s v="Howard Stark"/>
    <x v="1"/>
    <s v="Excelent"/>
    <s v="Arc Reactor"/>
    <n v="45"/>
    <n v="33.33"/>
    <n v="1499.85"/>
  </r>
  <r>
    <d v="2021-10-31T00:00:00"/>
    <n v="10"/>
    <s v="Diana Prince"/>
    <x v="1"/>
    <s v="Excelent"/>
    <s v="Lasso of Truth"/>
    <n v="50"/>
    <n v="14"/>
    <n v="700"/>
  </r>
  <r>
    <d v="2022-07-31T00:00:00"/>
    <n v="19"/>
    <s v="Hank Pym"/>
    <x v="0"/>
    <s v="Poor"/>
    <s v="Ant-Man Suit"/>
    <n v="50"/>
    <n v="32"/>
    <n v="1600"/>
  </r>
  <r>
    <d v="2022-08-31T00:00:00"/>
    <n v="20"/>
    <s v="Janet van Dyne"/>
    <x v="3"/>
    <s v="Average"/>
    <s v="Wasp's Wings"/>
    <n v="55"/>
    <n v="30.91"/>
    <n v="1700.05"/>
  </r>
  <r>
    <d v="2022-09-30T00:00:00"/>
    <n v="21"/>
    <s v="Kurt Busiek"/>
    <x v="2"/>
    <s v="Good"/>
    <s v="Comic Book"/>
    <n v="60"/>
    <n v="30"/>
    <n v="1800"/>
  </r>
  <r>
    <d v="2022-11-30T00:00:00"/>
    <n v="23"/>
    <s v="Roger Stern"/>
    <x v="0"/>
    <s v="Poor"/>
    <s v="Notepads"/>
    <n v="65"/>
    <n v="30.77"/>
    <n v="2000.05"/>
  </r>
  <r>
    <d v="2022-12-31T00:00:00"/>
    <n v="24"/>
    <s v="Tom DeFalco"/>
    <x v="3"/>
    <s v="Average"/>
    <s v="Pen Set"/>
    <n v="70"/>
    <n v="30"/>
    <n v="2100"/>
  </r>
  <r>
    <d v="2023-01-31T00:00:00"/>
    <n v="25"/>
    <s v="Loki Laufeyson"/>
    <x v="5"/>
    <s v="Mischief"/>
    <s v="Trickster's Hat"/>
    <n v="75"/>
    <n v="29.33"/>
    <n v="2199.75"/>
  </r>
  <r>
    <d v="2023-02-28T00:00:00"/>
    <n v="26"/>
    <s v="Thor Odinson"/>
    <x v="5"/>
    <s v="Worthy"/>
    <s v="Mjolnir"/>
    <n v="80"/>
    <n v="28.75"/>
    <n v="2300"/>
  </r>
  <r>
    <d v="2023-04-30T00:00:00"/>
    <n v="28"/>
    <s v="Steve Rogers"/>
    <x v="3"/>
    <s v="Leader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79932-808A-4252-8002-1B43ADE774A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28:H34" firstHeaderRow="0" firstDataRow="1" firstDataCol="1"/>
  <pivotFields count="9">
    <pivotField numFmtId="14" showAll="0"/>
    <pivotField showAll="0"/>
    <pivotField showAll="0"/>
    <pivotField axis="axisRow" showAll="0">
      <items count="7">
        <item x="5"/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numFmtId="8" showAll="0"/>
    <pivotField dataField="1" numFmtId="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" fld="8" baseField="0" baseItem="0" numFmtId="8"/>
    <dataField name="Percentage of Total Value" fld="8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D66981-8C42-4EEA-9774-AD3644FFB853}" name="Table6" displayName="Table6" ref="A1:I24" totalsRowCount="1" headerRowDxfId="108" dataDxfId="107">
  <sortState xmlns:xlrd2="http://schemas.microsoft.com/office/spreadsheetml/2017/richdata2" ref="A2:I23">
    <sortCondition ref="G1:G23"/>
  </sortState>
  <tableColumns count="9">
    <tableColumn id="1" xr3:uid="{143C6EE6-DD54-4A91-8CE2-4BA26C2C4E29}" name="Date" dataDxfId="106" totalsRowDxfId="105"/>
    <tableColumn id="2" xr3:uid="{23E3BF5B-2667-440C-ACAE-99B846406240}" name="ID" dataDxfId="104" totalsRowDxfId="103"/>
    <tableColumn id="3" xr3:uid="{AE5A36FB-5B2E-4D2F-9E5F-D1C4F1FED8FF}" name="Name" dataDxfId="102" totalsRowDxfId="101"/>
    <tableColumn id="4" xr3:uid="{929A1D0F-6E0D-4DFC-8F5A-66B1FA012691}" name="Region" dataDxfId="100" totalsRowDxfId="99"/>
    <tableColumn id="5" xr3:uid="{42A95627-2F9E-41CD-8D80-0CEB9C0F5617}" name="Rating" dataDxfId="98" totalsRowDxfId="97"/>
    <tableColumn id="6" xr3:uid="{8EBB8999-FD8F-44B9-A917-5F64AB80315A}" name="Product" dataDxfId="96" totalsRowDxfId="95"/>
    <tableColumn id="7" xr3:uid="{7E961C06-3D11-4911-907F-427ED4B6BC8D}" name="Quantity" totalsRowFunction="custom" dataDxfId="94" totalsRowDxfId="93">
      <totalsRowFormula>SUM(G2:G23)</totalsRowFormula>
    </tableColumn>
    <tableColumn id="8" xr3:uid="{58FFAD0B-22B2-4431-B40F-3936EF2CE5C7}" name="Price Per Unit" totalsRowFunction="average" dataDxfId="92" totalsRowDxfId="91"/>
    <tableColumn id="9" xr3:uid="{E16F49CB-13E9-4869-94FC-F78E97ABC049}" name="Total Value" totalsRowFunction="sum" dataDxfId="90" totalsRowDxfId="89">
      <calculatedColumnFormula>Table6[[#This Row],[Quantity]]*Table6[[#This Row],[Price Per Unit]]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63"/>
  <sheetViews>
    <sheetView tabSelected="1" topLeftCell="A56" workbookViewId="0">
      <selection activeCell="E69" sqref="E69"/>
    </sheetView>
  </sheetViews>
  <sheetFormatPr defaultRowHeight="15"/>
  <cols>
    <col min="1" max="1" width="11.7109375" style="36" customWidth="1"/>
    <col min="2" max="2" width="5" customWidth="1"/>
    <col min="3" max="3" width="17.5703125" bestFit="1" customWidth="1"/>
    <col min="4" max="4" width="9.42578125" customWidth="1"/>
    <col min="5" max="5" width="11.28515625" customWidth="1"/>
    <col min="6" max="6" width="19.5703125" customWidth="1"/>
    <col min="7" max="7" width="10.85546875" customWidth="1"/>
    <col min="8" max="8" width="15.28515625" customWidth="1"/>
    <col min="9" max="9" width="17.42578125" customWidth="1"/>
    <col min="14" max="14" width="13.140625" bestFit="1" customWidth="1"/>
    <col min="15" max="15" width="17.85546875" bestFit="1" customWidth="1"/>
    <col min="16" max="16" width="24.140625" bestFit="1" customWidth="1"/>
    <col min="17" max="19" width="16.28515625" bestFit="1" customWidth="1"/>
    <col min="20" max="20" width="11.28515625" bestFit="1" customWidth="1"/>
  </cols>
  <sheetData>
    <row r="1" spans="1:9">
      <c r="A1" s="4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160</v>
      </c>
    </row>
    <row r="2" spans="1:9">
      <c r="A2" s="35">
        <v>44530</v>
      </c>
      <c r="B2" s="10">
        <v>11</v>
      </c>
      <c r="C2" s="10" t="s">
        <v>46</v>
      </c>
      <c r="D2" s="10" t="s">
        <v>26</v>
      </c>
      <c r="E2" s="10" t="s">
        <v>27</v>
      </c>
      <c r="F2" s="10" t="s">
        <v>47</v>
      </c>
      <c r="G2" s="10">
        <v>5</v>
      </c>
      <c r="H2" s="11">
        <v>160</v>
      </c>
      <c r="I2" s="11">
        <f>Table6[[#This Row],[Quantity]]*Table6[[#This Row],[Price Per Unit]]</f>
        <v>800</v>
      </c>
    </row>
    <row r="3" spans="1:9">
      <c r="A3" s="35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s="11">
        <f>Table6[[#This Row],[Quantity]]*Table6[[#This Row],[Price Per Unit]]</f>
        <v>200</v>
      </c>
    </row>
    <row r="4" spans="1:9">
      <c r="A4" s="35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s="11">
        <f>Table6[[#This Row],[Quantity]]*Table6[[#This Row],[Price Per Unit]]</f>
        <v>150</v>
      </c>
    </row>
    <row r="5" spans="1:9">
      <c r="A5" s="35">
        <v>44561</v>
      </c>
      <c r="B5" s="10">
        <v>12</v>
      </c>
      <c r="C5" s="10" t="s">
        <v>48</v>
      </c>
      <c r="D5" s="10" t="s">
        <v>31</v>
      </c>
      <c r="E5" s="10" t="s">
        <v>32</v>
      </c>
      <c r="F5" s="10" t="s">
        <v>49</v>
      </c>
      <c r="G5" s="10">
        <v>20</v>
      </c>
      <c r="H5" s="11">
        <v>45</v>
      </c>
      <c r="I5" s="11">
        <f>Table6[[#This Row],[Quantity]]*Table6[[#This Row],[Price Per Unit]]</f>
        <v>900</v>
      </c>
    </row>
    <row r="6" spans="1:9">
      <c r="A6" s="35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s="11">
        <f>Table6[[#This Row],[Quantity]]*Table6[[#This Row],[Price Per Unit]]</f>
        <v>250</v>
      </c>
    </row>
    <row r="7" spans="1:9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s="11">
        <f>Table6[[#This Row],[Quantity]]*Table6[[#This Row],[Price Per Unit]]</f>
        <v>500.1</v>
      </c>
    </row>
    <row r="8" spans="1:9">
      <c r="A8" s="35">
        <v>44620</v>
      </c>
      <c r="B8" s="10">
        <v>14</v>
      </c>
      <c r="C8" s="10" t="s">
        <v>52</v>
      </c>
      <c r="D8" s="10"/>
      <c r="E8" s="10" t="s">
        <v>23</v>
      </c>
      <c r="F8" s="10" t="s">
        <v>53</v>
      </c>
      <c r="G8" s="10">
        <v>30</v>
      </c>
      <c r="H8" s="11">
        <v>36.67</v>
      </c>
      <c r="I8" s="11">
        <f>Table6[[#This Row],[Quantity]]*Table6[[#This Row],[Price Per Unit]]</f>
        <v>1100.1000000000001</v>
      </c>
    </row>
    <row r="9" spans="1:9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s="11">
        <f>Table6[[#This Row],[Quantity]]*Table6[[#This Row],[Price Per Unit]]</f>
        <v>350</v>
      </c>
    </row>
    <row r="10" spans="1:9">
      <c r="A10" s="35">
        <v>44651</v>
      </c>
      <c r="B10" s="10">
        <v>15</v>
      </c>
      <c r="C10" s="10" t="s">
        <v>54</v>
      </c>
      <c r="D10" s="10" t="s">
        <v>26</v>
      </c>
      <c r="E10" s="10" t="s">
        <v>27</v>
      </c>
      <c r="F10" s="10" t="s">
        <v>55</v>
      </c>
      <c r="G10" s="10">
        <v>35</v>
      </c>
      <c r="H10" s="11">
        <v>34.29</v>
      </c>
      <c r="I10" s="11">
        <f>Table6[[#This Row],[Quantity]]*Table6[[#This Row],[Price Per Unit]]</f>
        <v>1200.1499999999999</v>
      </c>
    </row>
    <row r="11" spans="1:9">
      <c r="A11" s="35">
        <v>44439</v>
      </c>
      <c r="B11" s="10">
        <v>8</v>
      </c>
      <c r="C11" s="10" t="s">
        <v>40</v>
      </c>
      <c r="D11" s="10" t="s">
        <v>31</v>
      </c>
      <c r="E11" s="10" t="s">
        <v>32</v>
      </c>
      <c r="F11" s="10" t="s">
        <v>41</v>
      </c>
      <c r="G11" s="10">
        <v>40</v>
      </c>
      <c r="H11" s="11">
        <v>15</v>
      </c>
      <c r="I11" s="11">
        <f>Table6[[#This Row],[Quantity]]*Table6[[#This Row],[Price Per Unit]]</f>
        <v>600</v>
      </c>
    </row>
    <row r="12" spans="1:9">
      <c r="A12" s="35">
        <v>44712</v>
      </c>
      <c r="B12" s="10">
        <v>17</v>
      </c>
      <c r="C12" s="10" t="s">
        <v>58</v>
      </c>
      <c r="D12" s="10" t="s">
        <v>22</v>
      </c>
      <c r="E12" s="10" t="s">
        <v>19</v>
      </c>
      <c r="F12" s="10" t="s">
        <v>59</v>
      </c>
      <c r="G12" s="10">
        <v>40</v>
      </c>
      <c r="H12" s="11">
        <v>35</v>
      </c>
      <c r="I12" s="11">
        <f>Table6[[#This Row],[Quantity]]*Table6[[#This Row],[Price Per Unit]]</f>
        <v>1400</v>
      </c>
    </row>
    <row r="13" spans="1:9">
      <c r="A13" s="35">
        <v>44469</v>
      </c>
      <c r="B13" s="10">
        <v>9</v>
      </c>
      <c r="C13" s="10" t="s">
        <v>42</v>
      </c>
      <c r="D13" s="10" t="s">
        <v>22</v>
      </c>
      <c r="E13" s="10" t="s">
        <v>19</v>
      </c>
      <c r="F13" s="10" t="s">
        <v>43</v>
      </c>
      <c r="G13" s="10">
        <v>45</v>
      </c>
      <c r="H13" s="11">
        <v>12.22</v>
      </c>
      <c r="I13" s="11">
        <f>Table6[[#This Row],[Quantity]]*Table6[[#This Row],[Price Per Unit]]</f>
        <v>549.9</v>
      </c>
    </row>
    <row r="14" spans="1:9">
      <c r="A14" s="35">
        <v>44742</v>
      </c>
      <c r="B14" s="10">
        <v>18</v>
      </c>
      <c r="C14" s="10" t="s">
        <v>60</v>
      </c>
      <c r="D14" s="10" t="s">
        <v>18</v>
      </c>
      <c r="E14" s="10" t="s">
        <v>23</v>
      </c>
      <c r="F14" s="10" t="s">
        <v>61</v>
      </c>
      <c r="G14" s="10">
        <v>45</v>
      </c>
      <c r="H14" s="11">
        <v>33.33</v>
      </c>
      <c r="I14" s="11">
        <f>Table6[[#This Row],[Quantity]]*Table6[[#This Row],[Price Per Unit]]</f>
        <v>1499.85</v>
      </c>
    </row>
    <row r="15" spans="1:9">
      <c r="A15" s="35">
        <v>44500</v>
      </c>
      <c r="B15" s="10">
        <v>10</v>
      </c>
      <c r="C15" s="10" t="s">
        <v>44</v>
      </c>
      <c r="D15" s="10" t="s">
        <v>18</v>
      </c>
      <c r="E15" s="10" t="s">
        <v>23</v>
      </c>
      <c r="F15" s="10" t="s">
        <v>45</v>
      </c>
      <c r="G15" s="10">
        <v>50</v>
      </c>
      <c r="H15" s="11">
        <v>14</v>
      </c>
      <c r="I15" s="11">
        <f>Table6[[#This Row],[Quantity]]*Table6[[#This Row],[Price Per Unit]]</f>
        <v>700</v>
      </c>
    </row>
    <row r="16" spans="1:9">
      <c r="A16" s="35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11">
        <f>Table6[[#This Row],[Quantity]]*Table6[[#This Row],[Price Per Unit]]</f>
        <v>1600</v>
      </c>
    </row>
    <row r="17" spans="1:9">
      <c r="A17" s="35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11">
        <f>Table6[[#This Row],[Quantity]]*Table6[[#This Row],[Price Per Unit]]</f>
        <v>1700.05</v>
      </c>
    </row>
    <row r="18" spans="1:9">
      <c r="A18" s="35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11">
        <f>Table6[[#This Row],[Quantity]]*Table6[[#This Row],[Price Per Unit]]</f>
        <v>1800</v>
      </c>
    </row>
    <row r="19" spans="1:9">
      <c r="A19" s="35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11">
        <f>Table6[[#This Row],[Quantity]]*Table6[[#This Row],[Price Per Unit]]</f>
        <v>2000.05</v>
      </c>
    </row>
    <row r="20" spans="1:9">
      <c r="A20" s="35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11">
        <f>Table6[[#This Row],[Quantity]]*Table6[[#This Row],[Price Per Unit]]</f>
        <v>2100</v>
      </c>
    </row>
    <row r="21" spans="1:9">
      <c r="A21" s="35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11">
        <f>Table6[[#This Row],[Quantity]]*Table6[[#This Row],[Price Per Unit]]</f>
        <v>2199.75</v>
      </c>
    </row>
    <row r="22" spans="1:9">
      <c r="A22" s="35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11">
        <f>Table6[[#This Row],[Quantity]]*Table6[[#This Row],[Price Per Unit]]</f>
        <v>2300</v>
      </c>
    </row>
    <row r="23" spans="1:9">
      <c r="A23" s="35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11">
        <f>Table6[[#This Row],[Quantity]]*Table6[[#This Row],[Price Per Unit]]</f>
        <v>2499.85</v>
      </c>
    </row>
    <row r="24" spans="1:9" ht="15.75" thickBot="1">
      <c r="A24" s="35"/>
      <c r="B24" s="10"/>
      <c r="C24" s="10"/>
      <c r="D24" s="10"/>
      <c r="E24" s="10"/>
      <c r="F24" s="10"/>
      <c r="G24" s="10">
        <f>SUM(G2:G23)</f>
        <v>965</v>
      </c>
      <c r="H24" s="11">
        <f>SUBTOTAL(101,Table6[Price Per Unit])</f>
        <v>31.515909090909091</v>
      </c>
      <c r="I24" s="11">
        <f>SUBTOTAL(109,Table6[Total Value])</f>
        <v>26399.799999999996</v>
      </c>
    </row>
    <row r="25" spans="1:9" ht="15.75" thickTop="1">
      <c r="A25"/>
      <c r="G25" t="s">
        <v>176</v>
      </c>
      <c r="H25" s="52">
        <f>MIN(Table6[Price Per Unit])</f>
        <v>10</v>
      </c>
    </row>
    <row r="26" spans="1:9">
      <c r="G26" t="s">
        <v>177</v>
      </c>
      <c r="H26" s="56">
        <f>MAX(Table6[Price Per Unit])</f>
        <v>160</v>
      </c>
    </row>
    <row r="28" spans="1:9">
      <c r="F28" s="48" t="s">
        <v>162</v>
      </c>
      <c r="G28" s="48" t="s">
        <v>163</v>
      </c>
      <c r="H28" t="s">
        <v>164</v>
      </c>
    </row>
    <row r="29" spans="1:9">
      <c r="F29" s="49" t="s">
        <v>75</v>
      </c>
      <c r="G29" s="50">
        <v>4499.75</v>
      </c>
      <c r="H29" s="51">
        <v>0.17785784021154399</v>
      </c>
    </row>
    <row r="30" spans="1:9">
      <c r="F30" s="49" t="s">
        <v>22</v>
      </c>
      <c r="G30" s="50">
        <v>4400</v>
      </c>
      <c r="H30" s="51">
        <v>0.17391510571271596</v>
      </c>
    </row>
    <row r="31" spans="1:9">
      <c r="F31" s="49" t="s">
        <v>18</v>
      </c>
      <c r="G31" s="50">
        <v>2399.85</v>
      </c>
      <c r="H31" s="51">
        <v>9.4856856010150314E-2</v>
      </c>
    </row>
    <row r="32" spans="1:9">
      <c r="F32" s="49" t="s">
        <v>31</v>
      </c>
      <c r="G32" s="50">
        <v>8049.9000000000005</v>
      </c>
      <c r="H32" s="51">
        <v>0.31818163851745279</v>
      </c>
    </row>
    <row r="33" spans="6:8">
      <c r="F33" s="49" t="s">
        <v>26</v>
      </c>
      <c r="G33" s="50">
        <v>5950.2</v>
      </c>
      <c r="H33" s="51">
        <v>0.23518855954813692</v>
      </c>
    </row>
    <row r="34" spans="6:8">
      <c r="F34" s="49" t="s">
        <v>161</v>
      </c>
      <c r="G34" s="50">
        <v>25299.7</v>
      </c>
      <c r="H34" s="51">
        <v>1</v>
      </c>
    </row>
    <row r="35" spans="6:8">
      <c r="F35" s="49"/>
      <c r="G35" s="50"/>
      <c r="H35" s="51"/>
    </row>
    <row r="36" spans="6:8">
      <c r="F36" s="49"/>
      <c r="G36" s="50"/>
      <c r="H36" s="51"/>
    </row>
    <row r="37" spans="6:8">
      <c r="F37" s="49"/>
      <c r="G37" s="50"/>
      <c r="H37" s="51"/>
    </row>
    <row r="38" spans="6:8">
      <c r="F38" s="49"/>
      <c r="G38" s="50"/>
      <c r="H38" s="51"/>
    </row>
    <row r="39" spans="6:8">
      <c r="F39" s="49"/>
      <c r="G39" s="50"/>
      <c r="H39" s="51"/>
    </row>
    <row r="40" spans="6:8">
      <c r="F40" s="49"/>
      <c r="G40" s="50"/>
      <c r="H40" s="51"/>
    </row>
    <row r="41" spans="6:8">
      <c r="F41" s="49"/>
      <c r="G41" s="50"/>
      <c r="H41" s="51"/>
    </row>
    <row r="42" spans="6:8">
      <c r="F42" s="49"/>
      <c r="G42" s="50"/>
      <c r="H42" s="51"/>
    </row>
    <row r="43" spans="6:8">
      <c r="F43" s="49"/>
      <c r="G43" s="50"/>
      <c r="H43" s="51"/>
    </row>
    <row r="44" spans="6:8">
      <c r="F44" s="49"/>
      <c r="G44" s="50"/>
      <c r="H44" s="51"/>
    </row>
    <row r="45" spans="6:8">
      <c r="F45" s="49"/>
      <c r="G45" s="50"/>
      <c r="H45" s="51"/>
    </row>
    <row r="46" spans="6:8">
      <c r="F46" s="49"/>
      <c r="G46" s="50"/>
      <c r="H46" s="51"/>
    </row>
    <row r="47" spans="6:8">
      <c r="F47" s="49"/>
      <c r="G47" s="50"/>
      <c r="H47" s="51"/>
    </row>
    <row r="48" spans="6:8">
      <c r="F48" s="49"/>
      <c r="G48" s="50"/>
      <c r="H48" s="51"/>
    </row>
    <row r="49" spans="2:9">
      <c r="F49" s="49"/>
      <c r="G49" s="50"/>
      <c r="H49" s="51"/>
    </row>
    <row r="50" spans="2:9">
      <c r="F50" s="49"/>
      <c r="G50" s="50"/>
      <c r="H50" s="51"/>
    </row>
    <row r="51" spans="2:9">
      <c r="F51" s="49"/>
      <c r="G51" s="50"/>
      <c r="H51" s="51"/>
    </row>
    <row r="53" spans="2:9">
      <c r="C53" s="55" t="s">
        <v>167</v>
      </c>
      <c r="D53" s="54"/>
    </row>
    <row r="54" spans="2:9">
      <c r="C54" s="1" t="s">
        <v>168</v>
      </c>
    </row>
    <row r="55" spans="2:9">
      <c r="B55" s="14">
        <v>1</v>
      </c>
      <c r="C55" t="s">
        <v>170</v>
      </c>
    </row>
    <row r="56" spans="2:9">
      <c r="B56" s="14">
        <v>2</v>
      </c>
      <c r="C56" s="54" t="s">
        <v>171</v>
      </c>
      <c r="D56" s="54"/>
      <c r="E56" s="54"/>
      <c r="F56" s="54"/>
      <c r="G56" s="54"/>
      <c r="H56" s="54"/>
    </row>
    <row r="57" spans="2:9">
      <c r="B57" s="14">
        <v>3</v>
      </c>
      <c r="C57" s="54" t="s">
        <v>172</v>
      </c>
      <c r="D57" s="54"/>
      <c r="E57" s="54"/>
      <c r="F57" s="54"/>
      <c r="G57" s="54"/>
      <c r="H57" s="54"/>
    </row>
    <row r="58" spans="2:9">
      <c r="B58" s="14">
        <v>4</v>
      </c>
      <c r="C58" s="54" t="s">
        <v>173</v>
      </c>
      <c r="D58" s="54"/>
      <c r="E58" s="54"/>
      <c r="F58" s="54"/>
      <c r="G58" s="54"/>
      <c r="H58" s="54"/>
    </row>
    <row r="59" spans="2:9">
      <c r="B59" s="14">
        <v>5</v>
      </c>
      <c r="C59" s="54" t="s">
        <v>174</v>
      </c>
      <c r="D59" s="54"/>
      <c r="E59" s="54"/>
      <c r="F59" s="54"/>
      <c r="G59" s="54"/>
      <c r="H59" s="54"/>
      <c r="I59" s="54"/>
    </row>
    <row r="60" spans="2:9">
      <c r="C60" s="1" t="s">
        <v>169</v>
      </c>
    </row>
    <row r="61" spans="2:9">
      <c r="C61" s="54" t="s">
        <v>165</v>
      </c>
      <c r="D61" s="54"/>
      <c r="E61" s="54"/>
      <c r="F61" s="54"/>
      <c r="G61" s="54"/>
      <c r="H61" s="54"/>
      <c r="I61" s="54"/>
    </row>
    <row r="62" spans="2:9">
      <c r="C62" s="54" t="s">
        <v>175</v>
      </c>
      <c r="D62" s="54"/>
      <c r="E62" s="54"/>
      <c r="F62" s="54"/>
      <c r="G62" s="54"/>
      <c r="H62" s="54"/>
      <c r="I62" s="54"/>
    </row>
    <row r="63" spans="2:9" ht="38.25" customHeight="1">
      <c r="C63" s="53" t="s">
        <v>166</v>
      </c>
      <c r="D63" s="53"/>
      <c r="E63" s="53"/>
      <c r="F63" s="53"/>
      <c r="G63" s="53"/>
      <c r="H63" s="53"/>
      <c r="I63" s="53"/>
    </row>
  </sheetData>
  <mergeCells count="8">
    <mergeCell ref="C63:I63"/>
    <mergeCell ref="C61:I61"/>
    <mergeCell ref="C62:I62"/>
    <mergeCell ref="C53:D53"/>
    <mergeCell ref="C56:H56"/>
    <mergeCell ref="C57:H57"/>
    <mergeCell ref="C58:H58"/>
    <mergeCell ref="C59:I59"/>
  </mergeCells>
  <conditionalFormatting sqref="E60:E1048576 E1:E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6" workbookViewId="0">
      <selection activeCell="H20" sqref="H20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39" t="s">
        <v>148</v>
      </c>
    </row>
    <row r="3" spans="5:11">
      <c r="E3" s="40"/>
    </row>
    <row r="4" spans="5:11">
      <c r="E4" s="41" t="s">
        <v>149</v>
      </c>
    </row>
    <row r="5" spans="5:11" ht="45">
      <c r="E5" s="42" t="s">
        <v>150</v>
      </c>
    </row>
    <row r="6" spans="5:11">
      <c r="E6" s="40"/>
    </row>
    <row r="7" spans="5:11" ht="18">
      <c r="E7" s="43" t="s">
        <v>151</v>
      </c>
    </row>
    <row r="8" spans="5:11">
      <c r="E8" s="44"/>
    </row>
    <row r="9" spans="5:11" ht="30">
      <c r="E9" s="45" t="s">
        <v>152</v>
      </c>
    </row>
    <row r="10" spans="5:11" ht="30">
      <c r="E10" s="45" t="s">
        <v>153</v>
      </c>
      <c r="J10" s="38"/>
      <c r="K10" s="38"/>
    </row>
    <row r="11" spans="5:11" ht="30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8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DAVIS UMORU</cp:lastModifiedBy>
  <cp:revision/>
  <dcterms:created xsi:type="dcterms:W3CDTF">2019-12-23T04:48:23Z</dcterms:created>
  <dcterms:modified xsi:type="dcterms:W3CDTF">2025-03-24T14:58:41Z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