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eforeros\OneDrive\Escritorio\unal\codigo\"/>
    </mc:Choice>
  </mc:AlternateContent>
  <xr:revisionPtr revIDLastSave="0" documentId="13_ncr:1_{B3D90B51-4D91-458E-8C10-E3FC1BD7F98C}" xr6:coauthVersionLast="47" xr6:coauthVersionMax="47" xr10:uidLastSave="{00000000-0000-0000-0000-000000000000}"/>
  <bookViews>
    <workbookView xWindow="1470" yWindow="1470" windowWidth="16200" windowHeight="9270" xr2:uid="{00000000-000D-0000-FFFF-FFFF00000000}"/>
  </bookViews>
  <sheets>
    <sheet name="CH4_1" sheetId="1" r:id="rId1"/>
    <sheet name="CH4_2" sheetId="2" r:id="rId2"/>
    <sheet name="copi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O41" i="1"/>
  <c r="C41" i="1"/>
  <c r="O40" i="1"/>
  <c r="C40" i="1"/>
  <c r="O39" i="1"/>
  <c r="C39" i="1"/>
  <c r="O38" i="1"/>
  <c r="C38" i="1"/>
  <c r="O37" i="1"/>
  <c r="C37" i="1"/>
  <c r="O36" i="1"/>
  <c r="C36" i="1"/>
  <c r="O35" i="1"/>
  <c r="C35" i="1"/>
  <c r="O34" i="1"/>
  <c r="C34" i="1"/>
  <c r="O33" i="1"/>
  <c r="C33" i="1"/>
  <c r="O32" i="1"/>
  <c r="C32" i="1"/>
  <c r="O31" i="1"/>
  <c r="C31" i="1"/>
  <c r="O30" i="1"/>
  <c r="C30" i="1"/>
  <c r="O29" i="1"/>
  <c r="C29" i="1"/>
  <c r="O28" i="1"/>
  <c r="C28" i="1"/>
  <c r="O27" i="1"/>
  <c r="C27" i="1"/>
  <c r="O26" i="1"/>
  <c r="C26" i="1"/>
  <c r="O25" i="1"/>
  <c r="C25" i="1"/>
  <c r="O24" i="1"/>
  <c r="C24" i="1"/>
  <c r="O23" i="1"/>
  <c r="C23" i="1"/>
  <c r="O22" i="1"/>
  <c r="O21" i="1"/>
  <c r="C21" i="1"/>
  <c r="O20" i="1"/>
  <c r="C20" i="1"/>
  <c r="O19" i="1"/>
  <c r="C19" i="1"/>
  <c r="O18" i="1"/>
  <c r="C18" i="1"/>
  <c r="O17" i="1"/>
  <c r="C17" i="1"/>
  <c r="O16" i="1"/>
  <c r="C16" i="1"/>
  <c r="O15" i="1"/>
  <c r="C15" i="1"/>
  <c r="O14" i="1"/>
  <c r="C14" i="1"/>
  <c r="O13" i="1"/>
  <c r="C13" i="1"/>
  <c r="O12" i="1"/>
  <c r="C12" i="1"/>
  <c r="O11" i="1"/>
  <c r="C11" i="1"/>
  <c r="O10" i="1"/>
  <c r="C10" i="1"/>
  <c r="O9" i="1"/>
  <c r="C9" i="1"/>
  <c r="O8" i="1"/>
  <c r="C8" i="1"/>
  <c r="O7" i="1"/>
  <c r="C7" i="1"/>
  <c r="O6" i="1"/>
  <c r="C6" i="1"/>
</calcChain>
</file>

<file path=xl/sharedStrings.xml><?xml version="1.0" encoding="utf-8"?>
<sst xmlns="http://schemas.openxmlformats.org/spreadsheetml/2006/main" count="132" uniqueCount="34">
  <si>
    <t>Fecha</t>
  </si>
  <si>
    <t>Hora inicio</t>
  </si>
  <si>
    <t>Hora fin</t>
  </si>
  <si>
    <t>Potencia entregada</t>
  </si>
  <si>
    <t>Metano</t>
  </si>
  <si>
    <t>Diesel</t>
  </si>
  <si>
    <t>V</t>
  </si>
  <si>
    <t>A</t>
  </si>
  <si>
    <t>°C</t>
  </si>
  <si>
    <t>psi</t>
  </si>
  <si>
    <t>LPM</t>
  </si>
  <si>
    <t>ms</t>
  </si>
  <si>
    <t>g/s</t>
  </si>
  <si>
    <t>g</t>
  </si>
  <si>
    <t>mapa</t>
  </si>
  <si>
    <t>carga</t>
  </si>
  <si>
    <t>rpm</t>
  </si>
  <si>
    <t>Vi</t>
  </si>
  <si>
    <t>Vc</t>
  </si>
  <si>
    <t>Vd</t>
  </si>
  <si>
    <t>Ii</t>
  </si>
  <si>
    <t>Ic</t>
  </si>
  <si>
    <t>Id</t>
  </si>
  <si>
    <t>T_ingreso</t>
  </si>
  <si>
    <t>P_ingreso</t>
  </si>
  <si>
    <t>flujo_vol_1</t>
  </si>
  <si>
    <t>flujo_vol_2</t>
  </si>
  <si>
    <t>t_inyeccion</t>
  </si>
  <si>
    <t>flujo_masico</t>
  </si>
  <si>
    <t>m_0</t>
  </si>
  <si>
    <t>m_30</t>
  </si>
  <si>
    <t>m_60</t>
  </si>
  <si>
    <t>Dual 1 CH4</t>
  </si>
  <si>
    <t>Dual 2 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</si>
</sst>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m/dd/yyyy"/>
    <numFmt numFmtId="166" formatCode="0.0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9"/>
      <color rgb="FF1155CC"/>
      <name val="&quot;Google Sans Mono&quot;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20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5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2" fontId="1" fillId="0" borderId="12" xfId="0" applyNumberFormat="1" applyFont="1" applyBorder="1" applyAlignment="1">
      <alignment horizontal="right"/>
    </xf>
    <xf numFmtId="0" fontId="1" fillId="0" borderId="9" xfId="0" applyFont="1" applyBorder="1" applyAlignment="1">
      <alignment vertical="center"/>
    </xf>
    <xf numFmtId="0" fontId="1" fillId="0" borderId="4" xfId="0" applyFont="1" applyBorder="1"/>
    <xf numFmtId="0" fontId="1" fillId="0" borderId="9" xfId="0" applyFont="1" applyBorder="1"/>
    <xf numFmtId="0" fontId="1" fillId="0" borderId="12" xfId="0" applyFont="1" applyBorder="1"/>
    <xf numFmtId="0" fontId="4" fillId="2" borderId="0" xfId="0" applyFont="1" applyFill="1"/>
    <xf numFmtId="166" fontId="1" fillId="0" borderId="0" xfId="0" applyNumberFormat="1" applyFont="1"/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5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64"/>
  <sheetViews>
    <sheetView showGridLines="0"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40" sqref="C40"/>
    </sheetView>
  </sheetViews>
  <sheetFormatPr defaultColWidth="12.5703125" defaultRowHeight="15.75" customHeight="1"/>
  <cols>
    <col min="7" max="7" width="19.42578125" customWidth="1"/>
    <col min="8" max="8" width="19.140625" customWidth="1"/>
    <col min="9" max="9" width="17.140625" customWidth="1"/>
    <col min="12" max="12" width="14.7109375" customWidth="1"/>
    <col min="26" max="26" width="2.42578125" customWidth="1"/>
  </cols>
  <sheetData>
    <row r="1" spans="1:25" ht="12.75">
      <c r="A1" s="1" t="s">
        <v>0</v>
      </c>
      <c r="B1" s="2">
        <v>45355</v>
      </c>
      <c r="C1" s="3"/>
      <c r="Y1" s="1"/>
    </row>
    <row r="2" spans="1:25" ht="12.75">
      <c r="A2" s="1" t="s">
        <v>1</v>
      </c>
      <c r="B2" s="4">
        <v>0.52430555555555558</v>
      </c>
    </row>
    <row r="3" spans="1:25" ht="12.75">
      <c r="A3" s="1" t="s">
        <v>2</v>
      </c>
      <c r="B3" s="4">
        <v>0.55208333333333337</v>
      </c>
      <c r="C3" s="5"/>
      <c r="D3" s="43" t="s">
        <v>3</v>
      </c>
      <c r="E3" s="44"/>
      <c r="F3" s="44"/>
      <c r="G3" s="44"/>
      <c r="H3" s="44"/>
      <c r="I3" s="44"/>
      <c r="J3" s="43" t="s">
        <v>4</v>
      </c>
      <c r="K3" s="44"/>
      <c r="L3" s="44"/>
      <c r="M3" s="44"/>
      <c r="N3" s="45"/>
      <c r="O3" s="46" t="s">
        <v>5</v>
      </c>
      <c r="P3" s="44"/>
      <c r="Q3" s="44"/>
      <c r="R3" s="44"/>
    </row>
    <row r="4" spans="1:25" ht="12.75">
      <c r="C4" s="6"/>
      <c r="D4" s="47" t="s">
        <v>6</v>
      </c>
      <c r="E4" s="44"/>
      <c r="F4" s="45"/>
      <c r="G4" s="47" t="s">
        <v>7</v>
      </c>
      <c r="H4" s="44"/>
      <c r="I4" s="45"/>
      <c r="J4" s="8" t="s">
        <v>8</v>
      </c>
      <c r="K4" s="8" t="s">
        <v>9</v>
      </c>
      <c r="L4" s="48" t="s">
        <v>10</v>
      </c>
      <c r="M4" s="49"/>
      <c r="N4" s="8" t="s">
        <v>11</v>
      </c>
      <c r="O4" s="8" t="s">
        <v>12</v>
      </c>
      <c r="P4" s="48" t="s">
        <v>13</v>
      </c>
      <c r="Q4" s="50"/>
      <c r="R4" s="49"/>
    </row>
    <row r="5" spans="1:25" ht="12.75">
      <c r="A5" s="8" t="s">
        <v>14</v>
      </c>
      <c r="B5" s="8" t="s">
        <v>15</v>
      </c>
      <c r="C5" s="8" t="s">
        <v>16</v>
      </c>
      <c r="D5" s="9" t="s">
        <v>17</v>
      </c>
      <c r="E5" s="9" t="s">
        <v>18</v>
      </c>
      <c r="F5" s="9" t="s">
        <v>19</v>
      </c>
      <c r="G5" s="9" t="s">
        <v>20</v>
      </c>
      <c r="H5" s="9" t="s">
        <v>21</v>
      </c>
      <c r="I5" s="9" t="s">
        <v>22</v>
      </c>
      <c r="J5" s="9" t="s">
        <v>23</v>
      </c>
      <c r="K5" s="9" t="s">
        <v>24</v>
      </c>
      <c r="L5" s="33" t="s">
        <v>25</v>
      </c>
      <c r="M5" s="7" t="s">
        <v>26</v>
      </c>
      <c r="N5" s="9" t="s">
        <v>27</v>
      </c>
      <c r="O5" s="8" t="s">
        <v>28</v>
      </c>
      <c r="P5" s="9" t="s">
        <v>29</v>
      </c>
      <c r="Q5" s="9" t="s">
        <v>30</v>
      </c>
      <c r="R5" s="9" t="s">
        <v>31</v>
      </c>
    </row>
    <row r="6" spans="1:25" ht="15.75" customHeight="1">
      <c r="A6" s="34" t="s">
        <v>5</v>
      </c>
      <c r="B6" s="11">
        <v>1</v>
      </c>
      <c r="C6" s="10">
        <f t="shared" ref="C6:C8" si="0">1819*2</f>
        <v>3638</v>
      </c>
      <c r="D6" s="10">
        <v>123.6</v>
      </c>
      <c r="E6" s="11">
        <v>123.1</v>
      </c>
      <c r="F6" s="11">
        <v>122.6</v>
      </c>
      <c r="G6" s="10">
        <v>0</v>
      </c>
      <c r="H6" s="11">
        <v>0</v>
      </c>
      <c r="I6" s="12">
        <v>4.4000000000000004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15">
        <f t="shared" ref="O6:O41" si="1">AVERAGE((P6-Q6)/30,(Q6-R6)/30,(P6-R6)/60)</f>
        <v>0.20000000000000004</v>
      </c>
      <c r="P6" s="10">
        <v>2969.3</v>
      </c>
      <c r="Q6" s="11">
        <v>2963.2</v>
      </c>
      <c r="R6" s="12">
        <v>2957.3</v>
      </c>
    </row>
    <row r="7" spans="1:25" ht="15.75" customHeight="1">
      <c r="A7" s="35" t="s">
        <v>5</v>
      </c>
      <c r="B7" s="1">
        <v>2</v>
      </c>
      <c r="C7" s="16">
        <f t="shared" si="0"/>
        <v>3638</v>
      </c>
      <c r="D7" s="16">
        <v>124.7</v>
      </c>
      <c r="E7" s="1">
        <v>125.5</v>
      </c>
      <c r="F7" s="1">
        <v>125.6</v>
      </c>
      <c r="G7" s="16">
        <v>9.6</v>
      </c>
      <c r="H7" s="1">
        <v>0</v>
      </c>
      <c r="I7" s="17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20">
        <f t="shared" si="1"/>
        <v>0.25</v>
      </c>
      <c r="P7" s="16">
        <v>2334</v>
      </c>
      <c r="Q7" s="1">
        <v>2326.5</v>
      </c>
      <c r="R7" s="17">
        <v>2319</v>
      </c>
    </row>
    <row r="8" spans="1:25" ht="15.75" customHeight="1">
      <c r="A8" s="35" t="s">
        <v>5</v>
      </c>
      <c r="B8" s="1">
        <v>3</v>
      </c>
      <c r="C8" s="16">
        <f t="shared" si="0"/>
        <v>3638</v>
      </c>
      <c r="D8" s="16">
        <v>125.7</v>
      </c>
      <c r="E8" s="1">
        <v>126.5</v>
      </c>
      <c r="F8" s="1">
        <v>126.1</v>
      </c>
      <c r="G8" s="16">
        <v>9.6999999999999993</v>
      </c>
      <c r="H8" s="1">
        <v>0</v>
      </c>
      <c r="I8" s="17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20">
        <f t="shared" si="1"/>
        <v>0.23166666666666061</v>
      </c>
      <c r="P8" s="16">
        <v>2289.1999999999998</v>
      </c>
      <c r="Q8" s="1">
        <v>2282.6999999999998</v>
      </c>
      <c r="R8" s="17">
        <v>2275.3000000000002</v>
      </c>
    </row>
    <row r="9" spans="1:25" ht="15.75" customHeight="1">
      <c r="A9" s="35" t="s">
        <v>5</v>
      </c>
      <c r="B9" s="1">
        <v>4</v>
      </c>
      <c r="C9" s="16">
        <f>30.47*120</f>
        <v>3656.3999999999996</v>
      </c>
      <c r="D9" s="16">
        <v>119.5</v>
      </c>
      <c r="E9" s="1">
        <v>119.8</v>
      </c>
      <c r="F9" s="1">
        <v>119.7</v>
      </c>
      <c r="G9" s="16">
        <v>9.1</v>
      </c>
      <c r="H9" s="1">
        <v>3</v>
      </c>
      <c r="I9" s="17">
        <v>1.4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20">
        <f t="shared" si="1"/>
        <v>0.26333333333333636</v>
      </c>
      <c r="P9" s="16">
        <v>2923</v>
      </c>
      <c r="Q9" s="1">
        <v>2915.6</v>
      </c>
      <c r="R9" s="17">
        <v>2907.2</v>
      </c>
    </row>
    <row r="10" spans="1:25" ht="15.75" customHeight="1">
      <c r="A10" s="35" t="s">
        <v>5</v>
      </c>
      <c r="B10" s="1">
        <v>5</v>
      </c>
      <c r="C10" s="16">
        <f>30.3*60*2</f>
        <v>3636</v>
      </c>
      <c r="D10" s="16">
        <v>119.6</v>
      </c>
      <c r="E10" s="1">
        <v>119.7</v>
      </c>
      <c r="F10" s="1">
        <v>119.5</v>
      </c>
      <c r="G10" s="16">
        <v>9.3000000000000007</v>
      </c>
      <c r="H10" s="1">
        <v>6.2</v>
      </c>
      <c r="I10" s="17">
        <v>2.9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20">
        <f t="shared" si="1"/>
        <v>0.29166666666666669</v>
      </c>
      <c r="P10" s="16">
        <v>2178.6</v>
      </c>
      <c r="Q10" s="1">
        <v>2169.3000000000002</v>
      </c>
      <c r="R10" s="17">
        <v>2161.1</v>
      </c>
    </row>
    <row r="11" spans="1:25" ht="15.75" customHeight="1">
      <c r="A11" s="36" t="s">
        <v>5</v>
      </c>
      <c r="B11" s="22">
        <v>6</v>
      </c>
      <c r="C11" s="21">
        <f>30.49*120</f>
        <v>3658.7999999999997</v>
      </c>
      <c r="D11" s="21">
        <v>115.7</v>
      </c>
      <c r="E11" s="22">
        <v>116</v>
      </c>
      <c r="F11" s="22">
        <v>115.5</v>
      </c>
      <c r="G11" s="21">
        <v>8.9</v>
      </c>
      <c r="H11" s="22">
        <v>6</v>
      </c>
      <c r="I11" s="23">
        <v>6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26">
        <f t="shared" si="1"/>
        <v>0.31833333333333935</v>
      </c>
      <c r="P11" s="21">
        <v>2878.3</v>
      </c>
      <c r="Q11" s="22">
        <v>2869</v>
      </c>
      <c r="R11" s="23">
        <v>2859.2</v>
      </c>
    </row>
    <row r="12" spans="1:25" ht="12.75">
      <c r="A12" s="27" t="s">
        <v>5</v>
      </c>
      <c r="B12" s="10">
        <v>1</v>
      </c>
      <c r="C12" s="10">
        <f>30.86*120</f>
        <v>3703.2</v>
      </c>
      <c r="D12" s="10">
        <v>125.1</v>
      </c>
      <c r="E12" s="11">
        <v>125.2</v>
      </c>
      <c r="F12" s="11">
        <v>125.3</v>
      </c>
      <c r="G12" s="10">
        <v>0</v>
      </c>
      <c r="H12" s="11">
        <v>0</v>
      </c>
      <c r="I12" s="11">
        <v>4.5999999999999996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15">
        <f t="shared" si="1"/>
        <v>0.19833333333333489</v>
      </c>
      <c r="P12" s="10">
        <v>1885.4</v>
      </c>
      <c r="Q12" s="11">
        <v>1879</v>
      </c>
      <c r="R12" s="12">
        <v>1873.5</v>
      </c>
    </row>
    <row r="13" spans="1:25" ht="15.75" customHeight="1">
      <c r="A13" s="27" t="s">
        <v>5</v>
      </c>
      <c r="B13" s="16">
        <v>2</v>
      </c>
      <c r="C13" s="16">
        <f>30.67*120</f>
        <v>3680.4</v>
      </c>
      <c r="D13" s="16">
        <v>123.8</v>
      </c>
      <c r="E13" s="1">
        <v>124.1</v>
      </c>
      <c r="F13" s="1">
        <v>123.6</v>
      </c>
      <c r="G13" s="16">
        <v>9.4</v>
      </c>
      <c r="H13" s="1">
        <v>0</v>
      </c>
      <c r="I13" s="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20">
        <f t="shared" si="1"/>
        <v>0.22333333333333105</v>
      </c>
      <c r="P13" s="16">
        <v>1919.1</v>
      </c>
      <c r="Q13" s="1">
        <v>1912.4</v>
      </c>
      <c r="R13" s="17">
        <v>1905.7</v>
      </c>
    </row>
    <row r="14" spans="1:25" ht="15.75" customHeight="1">
      <c r="A14" s="27" t="s">
        <v>5</v>
      </c>
      <c r="B14" s="16">
        <v>3</v>
      </c>
      <c r="C14" s="16">
        <f>30.77*120</f>
        <v>3692.4</v>
      </c>
      <c r="D14" s="16">
        <v>124.2</v>
      </c>
      <c r="E14" s="1">
        <v>124.7</v>
      </c>
      <c r="F14" s="1">
        <v>124.5</v>
      </c>
      <c r="G14" s="16">
        <v>9.5</v>
      </c>
      <c r="H14" s="1">
        <v>0</v>
      </c>
      <c r="I14" s="1">
        <v>0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20">
        <f t="shared" si="1"/>
        <v>0.27500000000000002</v>
      </c>
      <c r="P14" s="16">
        <v>1955.8</v>
      </c>
      <c r="Q14" s="1">
        <v>1947.6</v>
      </c>
      <c r="R14" s="17">
        <v>1939.3</v>
      </c>
    </row>
    <row r="15" spans="1:25" ht="15.75" customHeight="1">
      <c r="A15" s="27" t="s">
        <v>5</v>
      </c>
      <c r="B15" s="16">
        <v>4</v>
      </c>
      <c r="C15" s="16">
        <f>30.49*120</f>
        <v>3658.7999999999997</v>
      </c>
      <c r="D15" s="16">
        <v>121.5</v>
      </c>
      <c r="E15" s="1">
        <v>121.9</v>
      </c>
      <c r="F15" s="1">
        <v>121.8</v>
      </c>
      <c r="G15" s="16">
        <v>9.3000000000000007</v>
      </c>
      <c r="H15" s="1">
        <v>3.1</v>
      </c>
      <c r="I15" s="1">
        <v>1.5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20">
        <f t="shared" si="1"/>
        <v>0.26666666666666666</v>
      </c>
      <c r="P15" s="16">
        <v>1978.3</v>
      </c>
      <c r="Q15" s="1">
        <v>1970.2</v>
      </c>
      <c r="R15" s="17">
        <v>1962.3</v>
      </c>
    </row>
    <row r="16" spans="1:25" ht="15.75" customHeight="1">
      <c r="A16" s="27" t="s">
        <v>5</v>
      </c>
      <c r="B16" s="16">
        <v>5</v>
      </c>
      <c r="C16" s="16">
        <f t="shared" ref="C16:C17" si="2">30.3*120</f>
        <v>3636</v>
      </c>
      <c r="D16" s="16">
        <v>118.8</v>
      </c>
      <c r="E16" s="1">
        <v>118.9</v>
      </c>
      <c r="F16" s="1">
        <v>119.1</v>
      </c>
      <c r="G16" s="16">
        <v>9.1</v>
      </c>
      <c r="H16" s="1">
        <v>6.2</v>
      </c>
      <c r="I16" s="1">
        <v>3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20">
        <f t="shared" si="1"/>
        <v>0.29166666666666669</v>
      </c>
      <c r="P16" s="16">
        <v>2016.1</v>
      </c>
      <c r="Q16" s="1">
        <v>2007.4</v>
      </c>
      <c r="R16" s="17">
        <v>1998.6</v>
      </c>
    </row>
    <row r="17" spans="1:28" ht="15.75" customHeight="1">
      <c r="A17" s="27" t="s">
        <v>5</v>
      </c>
      <c r="B17" s="21">
        <v>6</v>
      </c>
      <c r="C17" s="21">
        <f t="shared" si="2"/>
        <v>3636</v>
      </c>
      <c r="D17" s="21">
        <v>117.6</v>
      </c>
      <c r="E17" s="22">
        <v>117.9</v>
      </c>
      <c r="F17" s="22">
        <v>117.4</v>
      </c>
      <c r="G17" s="21">
        <v>9.1</v>
      </c>
      <c r="H17" s="22">
        <v>6</v>
      </c>
      <c r="I17" s="22">
        <v>6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26">
        <f t="shared" si="1"/>
        <v>0.31000000000000227</v>
      </c>
      <c r="P17" s="21">
        <v>2054.9</v>
      </c>
      <c r="Q17" s="22">
        <v>2045.6</v>
      </c>
      <c r="R17" s="23">
        <v>2036.3</v>
      </c>
    </row>
    <row r="18" spans="1:28" ht="12.75">
      <c r="A18" s="34" t="s">
        <v>32</v>
      </c>
      <c r="B18" s="11">
        <v>1</v>
      </c>
      <c r="C18" s="10">
        <f>30.86*120</f>
        <v>3703.2</v>
      </c>
      <c r="D18" s="10">
        <v>121.7</v>
      </c>
      <c r="E18" s="11">
        <v>121.5</v>
      </c>
      <c r="F18" s="11">
        <v>121.5</v>
      </c>
      <c r="G18" s="10">
        <v>0</v>
      </c>
      <c r="H18" s="11">
        <v>0</v>
      </c>
      <c r="I18" s="11">
        <v>4.5</v>
      </c>
      <c r="J18" s="28">
        <v>35.97</v>
      </c>
      <c r="K18" s="28">
        <v>32.549999999999997</v>
      </c>
      <c r="L18" s="28">
        <v>0.23</v>
      </c>
      <c r="M18" s="28">
        <v>0.26</v>
      </c>
      <c r="N18" s="28">
        <v>1.37</v>
      </c>
      <c r="O18" s="15">
        <f t="shared" si="1"/>
        <v>0.19166666666666668</v>
      </c>
      <c r="P18" s="10">
        <v>2700.9</v>
      </c>
      <c r="Q18" s="11">
        <v>2684.6</v>
      </c>
      <c r="R18" s="12">
        <v>2689.4</v>
      </c>
    </row>
    <row r="19" spans="1:28" ht="15.75" customHeight="1">
      <c r="A19" s="35" t="s">
        <v>32</v>
      </c>
      <c r="B19" s="1">
        <v>2</v>
      </c>
      <c r="C19" s="16">
        <f t="shared" ref="C19:C20" si="3">30.86*120</f>
        <v>3703.2</v>
      </c>
      <c r="D19" s="16">
        <v>124.1</v>
      </c>
      <c r="E19" s="1">
        <v>123.6</v>
      </c>
      <c r="F19" s="1">
        <v>123.6</v>
      </c>
      <c r="G19" s="16">
        <v>9.4</v>
      </c>
      <c r="H19" s="1">
        <v>0</v>
      </c>
      <c r="I19" s="1">
        <v>0</v>
      </c>
      <c r="J19" s="29">
        <v>35.92</v>
      </c>
      <c r="K19" s="29">
        <v>33.71</v>
      </c>
      <c r="L19" s="29">
        <v>0.35</v>
      </c>
      <c r="M19" s="29">
        <v>0.4</v>
      </c>
      <c r="N19" s="29">
        <v>1.45</v>
      </c>
      <c r="O19" s="20">
        <f t="shared" si="1"/>
        <v>0.22833333333333031</v>
      </c>
      <c r="P19" s="16">
        <v>3552.2</v>
      </c>
      <c r="Q19" s="1">
        <v>3545.6</v>
      </c>
      <c r="R19" s="17">
        <v>3538.5</v>
      </c>
    </row>
    <row r="20" spans="1:28" ht="15.75" customHeight="1">
      <c r="A20" s="35" t="s">
        <v>32</v>
      </c>
      <c r="B20" s="1">
        <v>3</v>
      </c>
      <c r="C20" s="16">
        <f t="shared" si="3"/>
        <v>3703.2</v>
      </c>
      <c r="D20" s="16">
        <v>124</v>
      </c>
      <c r="E20" s="1">
        <v>124</v>
      </c>
      <c r="F20" s="1">
        <v>123.9</v>
      </c>
      <c r="G20" s="16">
        <v>9.4</v>
      </c>
      <c r="H20" s="1">
        <v>0</v>
      </c>
      <c r="I20" s="1">
        <v>0</v>
      </c>
      <c r="J20" s="29">
        <v>35.86</v>
      </c>
      <c r="K20" s="29">
        <v>33.94</v>
      </c>
      <c r="L20" s="29">
        <v>0.56000000000000005</v>
      </c>
      <c r="M20" s="29">
        <v>0.79</v>
      </c>
      <c r="N20" s="29">
        <v>1.81</v>
      </c>
      <c r="O20" s="20">
        <f t="shared" si="1"/>
        <v>0.23000000000000301</v>
      </c>
      <c r="P20" s="16">
        <v>3510</v>
      </c>
      <c r="Q20" s="1">
        <v>3502.7</v>
      </c>
      <c r="R20" s="17">
        <v>3496.2</v>
      </c>
    </row>
    <row r="21" spans="1:28" ht="15.75" customHeight="1">
      <c r="A21" s="35" t="s">
        <v>32</v>
      </c>
      <c r="B21" s="1">
        <v>4</v>
      </c>
      <c r="C21" s="16">
        <f>30.49*120</f>
        <v>3658.7999999999997</v>
      </c>
      <c r="D21" s="16">
        <v>119.6</v>
      </c>
      <c r="E21" s="1">
        <v>119.5</v>
      </c>
      <c r="F21" s="1">
        <v>119.5</v>
      </c>
      <c r="G21" s="16">
        <v>9.1999999999999993</v>
      </c>
      <c r="H21" s="1">
        <v>3</v>
      </c>
      <c r="I21" s="1">
        <v>1.4</v>
      </c>
      <c r="J21" s="29">
        <v>35.9</v>
      </c>
      <c r="K21" s="29">
        <v>32.82</v>
      </c>
      <c r="L21" s="29">
        <v>0.96</v>
      </c>
      <c r="M21" s="29">
        <v>1.1200000000000001</v>
      </c>
      <c r="N21" s="29">
        <v>2.27</v>
      </c>
      <c r="O21" s="20">
        <f t="shared" si="1"/>
        <v>0.22833333333333031</v>
      </c>
      <c r="P21" s="16">
        <v>2741.1</v>
      </c>
      <c r="Q21" s="1">
        <v>2734.2</v>
      </c>
      <c r="R21" s="17">
        <v>2727.4</v>
      </c>
    </row>
    <row r="22" spans="1:28" ht="15.75" customHeight="1">
      <c r="A22" s="35" t="s">
        <v>32</v>
      </c>
      <c r="B22" s="1">
        <v>5</v>
      </c>
      <c r="C22" s="16">
        <f>30.3*120</f>
        <v>3636</v>
      </c>
      <c r="D22" s="16">
        <v>119.8</v>
      </c>
      <c r="E22" s="1">
        <v>119.7</v>
      </c>
      <c r="F22" s="1">
        <v>119.3</v>
      </c>
      <c r="G22" s="16">
        <v>9.3000000000000007</v>
      </c>
      <c r="H22" s="1">
        <v>6.2</v>
      </c>
      <c r="I22" s="1">
        <v>3</v>
      </c>
      <c r="J22" s="29">
        <v>36.479999999999997</v>
      </c>
      <c r="K22" s="29">
        <v>33.74</v>
      </c>
      <c r="L22" s="29">
        <v>1.31</v>
      </c>
      <c r="M22" s="29">
        <v>1.5</v>
      </c>
      <c r="N22" s="29">
        <v>2.89</v>
      </c>
      <c r="O22" s="20">
        <f t="shared" si="1"/>
        <v>0.26000000000000606</v>
      </c>
      <c r="P22" s="16">
        <v>3384.8</v>
      </c>
      <c r="Q22" s="1">
        <v>3377.2</v>
      </c>
      <c r="R22" s="17">
        <v>3369.2</v>
      </c>
    </row>
    <row r="23" spans="1:28" ht="15.75" customHeight="1">
      <c r="A23" s="36" t="s">
        <v>32</v>
      </c>
      <c r="B23" s="22">
        <v>6</v>
      </c>
      <c r="C23" s="21">
        <f>30.49*120</f>
        <v>3658.7999999999997</v>
      </c>
      <c r="D23" s="21">
        <v>116.5</v>
      </c>
      <c r="E23" s="22">
        <v>117</v>
      </c>
      <c r="F23" s="22">
        <v>116.4</v>
      </c>
      <c r="G23" s="21">
        <v>8.9</v>
      </c>
      <c r="H23" s="22">
        <v>6</v>
      </c>
      <c r="I23" s="22">
        <v>6</v>
      </c>
      <c r="J23" s="30">
        <v>36.14</v>
      </c>
      <c r="K23" s="30">
        <v>32.950000000000003</v>
      </c>
      <c r="L23" s="30">
        <v>1.93</v>
      </c>
      <c r="M23" s="30">
        <v>2.15</v>
      </c>
      <c r="N23" s="30">
        <v>4.1399999999999997</v>
      </c>
      <c r="O23" s="26">
        <f t="shared" si="1"/>
        <v>0.24500000000000455</v>
      </c>
      <c r="P23" s="21">
        <v>2781.4</v>
      </c>
      <c r="Q23" s="22">
        <v>2773.7</v>
      </c>
      <c r="R23" s="23">
        <v>2766.7</v>
      </c>
    </row>
    <row r="24" spans="1:28" ht="12.75">
      <c r="A24" s="34" t="s">
        <v>32</v>
      </c>
      <c r="B24" s="11">
        <v>1</v>
      </c>
      <c r="C24" s="10">
        <f t="shared" ref="C24:C26" si="4">30.86*120</f>
        <v>3703.2</v>
      </c>
      <c r="D24" s="10">
        <v>123.5</v>
      </c>
      <c r="E24" s="11">
        <v>124.6</v>
      </c>
      <c r="F24" s="11">
        <v>124.8</v>
      </c>
      <c r="G24" s="10">
        <v>0</v>
      </c>
      <c r="H24" s="11">
        <v>0</v>
      </c>
      <c r="I24" s="11">
        <v>4.5</v>
      </c>
      <c r="J24" s="28">
        <v>38.32</v>
      </c>
      <c r="K24" s="28">
        <v>33.15</v>
      </c>
      <c r="L24" s="28">
        <v>0.18</v>
      </c>
      <c r="M24" s="28">
        <v>0.25</v>
      </c>
      <c r="N24" s="28">
        <v>1.37</v>
      </c>
      <c r="O24" s="15">
        <f t="shared" si="1"/>
        <v>0.1900000000000015</v>
      </c>
      <c r="P24" s="10">
        <v>3148.4</v>
      </c>
      <c r="Q24" s="11">
        <v>3143</v>
      </c>
      <c r="R24" s="12">
        <v>3137</v>
      </c>
      <c r="X24" s="31"/>
      <c r="Y24" s="31"/>
      <c r="Z24" s="31"/>
      <c r="AA24" s="31"/>
      <c r="AB24" s="31"/>
    </row>
    <row r="25" spans="1:28" ht="15.75" customHeight="1">
      <c r="A25" s="35" t="s">
        <v>32</v>
      </c>
      <c r="B25" s="1">
        <v>2</v>
      </c>
      <c r="C25" s="16">
        <f t="shared" si="4"/>
        <v>3703.2</v>
      </c>
      <c r="D25" s="16">
        <v>122.9</v>
      </c>
      <c r="E25" s="1">
        <v>123.5</v>
      </c>
      <c r="F25" s="1">
        <v>123.6</v>
      </c>
      <c r="G25" s="16">
        <v>9.4</v>
      </c>
      <c r="H25" s="1">
        <v>0</v>
      </c>
      <c r="I25" s="1">
        <v>0</v>
      </c>
      <c r="J25" s="29">
        <v>38.42</v>
      </c>
      <c r="K25" s="29">
        <v>33.299999999999997</v>
      </c>
      <c r="L25" s="29">
        <v>0.39</v>
      </c>
      <c r="M25" s="29">
        <v>0.44</v>
      </c>
      <c r="N25" s="29">
        <v>1.45</v>
      </c>
      <c r="O25" s="20">
        <f t="shared" si="1"/>
        <v>0.23166666666666816</v>
      </c>
      <c r="P25" s="16">
        <v>3181</v>
      </c>
      <c r="Q25" s="1">
        <v>3174.2</v>
      </c>
      <c r="R25" s="17">
        <v>3167.1</v>
      </c>
    </row>
    <row r="26" spans="1:28" ht="15.75" customHeight="1">
      <c r="A26" s="35" t="s">
        <v>32</v>
      </c>
      <c r="B26" s="1">
        <v>3</v>
      </c>
      <c r="C26" s="16">
        <f t="shared" si="4"/>
        <v>3703.2</v>
      </c>
      <c r="D26" s="16">
        <v>123.7</v>
      </c>
      <c r="E26" s="1">
        <v>124.4</v>
      </c>
      <c r="F26" s="1">
        <v>124.3</v>
      </c>
      <c r="G26" s="16">
        <v>9.4</v>
      </c>
      <c r="H26" s="1">
        <v>0</v>
      </c>
      <c r="I26" s="1">
        <v>0</v>
      </c>
      <c r="J26" s="29">
        <v>38.46</v>
      </c>
      <c r="K26" s="29">
        <v>33.43</v>
      </c>
      <c r="L26" s="29">
        <v>0.67</v>
      </c>
      <c r="M26" s="29">
        <v>0.77</v>
      </c>
      <c r="N26" s="29">
        <v>1.81</v>
      </c>
      <c r="O26" s="20">
        <f t="shared" si="1"/>
        <v>0.20999999999999849</v>
      </c>
      <c r="P26" s="16">
        <v>3210</v>
      </c>
      <c r="Q26" s="1">
        <v>3203.9</v>
      </c>
      <c r="R26" s="17">
        <v>3197.4</v>
      </c>
    </row>
    <row r="27" spans="1:28" ht="15.75" customHeight="1">
      <c r="A27" s="35" t="s">
        <v>32</v>
      </c>
      <c r="B27" s="1">
        <v>4</v>
      </c>
      <c r="C27" s="16">
        <f>30.49*120</f>
        <v>3658.7999999999997</v>
      </c>
      <c r="D27" s="16">
        <v>122</v>
      </c>
      <c r="E27" s="1">
        <v>121.6</v>
      </c>
      <c r="F27" s="1">
        <v>122</v>
      </c>
      <c r="G27" s="16">
        <v>9.3000000000000007</v>
      </c>
      <c r="H27" s="1">
        <v>3.1</v>
      </c>
      <c r="I27" s="1">
        <v>1.5</v>
      </c>
      <c r="J27" s="29">
        <v>38.26</v>
      </c>
      <c r="K27" s="29">
        <v>33.65</v>
      </c>
      <c r="L27" s="29">
        <v>0.76</v>
      </c>
      <c r="M27" s="29">
        <v>1.2</v>
      </c>
      <c r="N27" s="29">
        <v>2.27</v>
      </c>
      <c r="O27" s="20">
        <f t="shared" si="1"/>
        <v>0.24333333333333182</v>
      </c>
      <c r="P27" s="16">
        <v>3241.6</v>
      </c>
      <c r="Q27" s="32">
        <v>3234</v>
      </c>
      <c r="R27" s="17">
        <v>3227</v>
      </c>
    </row>
    <row r="28" spans="1:28" ht="15.75" customHeight="1">
      <c r="A28" s="35" t="s">
        <v>32</v>
      </c>
      <c r="B28" s="1">
        <v>5</v>
      </c>
      <c r="C28" s="16">
        <f>30.3*120</f>
        <v>3636</v>
      </c>
      <c r="D28" s="16">
        <v>119.2</v>
      </c>
      <c r="E28" s="1">
        <v>119.5</v>
      </c>
      <c r="F28" s="1">
        <v>119.2</v>
      </c>
      <c r="G28" s="16">
        <v>9.1999999999999993</v>
      </c>
      <c r="H28" s="1">
        <v>6.2</v>
      </c>
      <c r="I28" s="1">
        <v>3</v>
      </c>
      <c r="J28" s="29">
        <v>37.79</v>
      </c>
      <c r="K28" s="29">
        <v>33.659999999999997</v>
      </c>
      <c r="L28" s="29">
        <v>1.32</v>
      </c>
      <c r="M28" s="29">
        <v>1.49</v>
      </c>
      <c r="N28" s="29">
        <v>2.87</v>
      </c>
      <c r="O28" s="20">
        <f t="shared" si="1"/>
        <v>0.26333333333333636</v>
      </c>
      <c r="P28" s="16">
        <v>3290.3</v>
      </c>
      <c r="Q28" s="1">
        <v>3282.2</v>
      </c>
      <c r="R28" s="17">
        <v>3274.5</v>
      </c>
    </row>
    <row r="29" spans="1:28" ht="15.75" customHeight="1">
      <c r="A29" s="36" t="s">
        <v>32</v>
      </c>
      <c r="B29" s="22">
        <v>6</v>
      </c>
      <c r="C29" s="21">
        <f>30.12*120</f>
        <v>3614.4</v>
      </c>
      <c r="D29" s="21">
        <v>118</v>
      </c>
      <c r="E29" s="22">
        <v>118.3</v>
      </c>
      <c r="F29" s="22">
        <v>118.3</v>
      </c>
      <c r="G29" s="21">
        <v>9.1</v>
      </c>
      <c r="H29" s="22">
        <v>6.1</v>
      </c>
      <c r="I29" s="22">
        <v>6.1</v>
      </c>
      <c r="J29" s="30">
        <v>37.07</v>
      </c>
      <c r="K29" s="30">
        <v>33.86</v>
      </c>
      <c r="L29" s="30">
        <v>1.97</v>
      </c>
      <c r="M29" s="30">
        <v>2.25</v>
      </c>
      <c r="N29" s="30">
        <v>4.1399999999999997</v>
      </c>
      <c r="O29" s="26">
        <f t="shared" si="1"/>
        <v>0.27000000000000457</v>
      </c>
      <c r="P29" s="21">
        <v>3335.3</v>
      </c>
      <c r="Q29" s="22">
        <v>3327.1</v>
      </c>
      <c r="R29" s="23">
        <v>3319.1</v>
      </c>
    </row>
    <row r="30" spans="1:28" ht="12.75">
      <c r="A30" s="35" t="s">
        <v>33</v>
      </c>
      <c r="B30" s="11">
        <v>1</v>
      </c>
      <c r="C30" s="10">
        <f>31.25*120</f>
        <v>3750</v>
      </c>
      <c r="D30" s="10">
        <v>123.8</v>
      </c>
      <c r="E30" s="11">
        <v>129.9</v>
      </c>
      <c r="F30" s="11">
        <v>123.4</v>
      </c>
      <c r="G30" s="10">
        <v>0</v>
      </c>
      <c r="H30" s="11">
        <v>0</v>
      </c>
      <c r="I30" s="11">
        <v>4.5</v>
      </c>
      <c r="J30" s="28">
        <v>37.72</v>
      </c>
      <c r="K30" s="28">
        <v>33.229999999999997</v>
      </c>
      <c r="L30" s="28">
        <v>0.23</v>
      </c>
      <c r="M30" s="28">
        <v>0.28999999999999998</v>
      </c>
      <c r="N30" s="28">
        <v>1.41</v>
      </c>
      <c r="O30" s="15">
        <f t="shared" si="1"/>
        <v>0.21166666666666364</v>
      </c>
      <c r="P30" s="10">
        <v>3073.7</v>
      </c>
      <c r="Q30" s="11">
        <v>3066.9</v>
      </c>
      <c r="R30" s="12">
        <v>3061</v>
      </c>
    </row>
    <row r="31" spans="1:28" ht="15.75" customHeight="1">
      <c r="A31" s="35" t="s">
        <v>33</v>
      </c>
      <c r="B31" s="1">
        <v>2</v>
      </c>
      <c r="C31" s="16">
        <f>30.49*120</f>
        <v>3658.7999999999997</v>
      </c>
      <c r="D31" s="16">
        <v>121.8</v>
      </c>
      <c r="E31" s="1">
        <v>122.5</v>
      </c>
      <c r="F31" s="1">
        <v>122.5</v>
      </c>
      <c r="G31" s="16">
        <v>9.5</v>
      </c>
      <c r="H31" s="1">
        <v>0</v>
      </c>
      <c r="I31" s="1">
        <v>0</v>
      </c>
      <c r="J31" s="29">
        <v>37.340000000000003</v>
      </c>
      <c r="K31" s="29">
        <v>33.619999999999997</v>
      </c>
      <c r="L31" s="29">
        <v>0.69</v>
      </c>
      <c r="M31" s="29">
        <v>0.75</v>
      </c>
      <c r="N31" s="29">
        <v>1.78</v>
      </c>
      <c r="O31" s="20">
        <f t="shared" si="1"/>
        <v>0.22833333333333031</v>
      </c>
      <c r="P31" s="16">
        <v>3036</v>
      </c>
      <c r="Q31" s="1">
        <v>3029.1</v>
      </c>
      <c r="R31" s="17">
        <v>3022.3</v>
      </c>
    </row>
    <row r="32" spans="1:28" ht="15.75" customHeight="1">
      <c r="A32" s="35" t="s">
        <v>33</v>
      </c>
      <c r="B32" s="1">
        <v>3</v>
      </c>
      <c r="C32" s="16">
        <f>30.86*120</f>
        <v>3703.2</v>
      </c>
      <c r="D32" s="16">
        <v>124.8</v>
      </c>
      <c r="E32" s="1">
        <v>124.5</v>
      </c>
      <c r="F32" s="1">
        <v>123.8</v>
      </c>
      <c r="G32" s="16">
        <v>9.4</v>
      </c>
      <c r="H32" s="1">
        <v>0</v>
      </c>
      <c r="I32" s="1">
        <v>0</v>
      </c>
      <c r="J32" s="29">
        <v>37.130000000000003</v>
      </c>
      <c r="K32" s="29">
        <v>33.81</v>
      </c>
      <c r="L32" s="29">
        <v>1.04</v>
      </c>
      <c r="M32" s="29">
        <v>1.17</v>
      </c>
      <c r="N32" s="29">
        <v>2.2799999999999998</v>
      </c>
      <c r="O32" s="20">
        <f t="shared" si="1"/>
        <v>0.23499999999999846</v>
      </c>
      <c r="P32" s="16">
        <v>2994.1</v>
      </c>
      <c r="Q32" s="1">
        <v>2986.8</v>
      </c>
      <c r="R32" s="17">
        <v>2980</v>
      </c>
    </row>
    <row r="33" spans="1:18" ht="15.75" customHeight="1">
      <c r="A33" s="35" t="s">
        <v>33</v>
      </c>
      <c r="B33" s="1">
        <v>4</v>
      </c>
      <c r="C33" s="16">
        <f t="shared" ref="C33:C34" si="5">30.49*120</f>
        <v>3658.7999999999997</v>
      </c>
      <c r="D33" s="16">
        <v>121.8</v>
      </c>
      <c r="E33" s="1">
        <v>122.2</v>
      </c>
      <c r="F33" s="1">
        <v>121.6</v>
      </c>
      <c r="G33" s="16">
        <v>9.3000000000000007</v>
      </c>
      <c r="H33" s="1">
        <v>3.1</v>
      </c>
      <c r="I33" s="1">
        <v>1.5</v>
      </c>
      <c r="J33" s="29">
        <v>37.020000000000003</v>
      </c>
      <c r="K33" s="29">
        <v>33.79</v>
      </c>
      <c r="L33" s="29">
        <v>1.34</v>
      </c>
      <c r="M33" s="29">
        <v>1.47</v>
      </c>
      <c r="N33" s="29">
        <v>2.88</v>
      </c>
      <c r="O33" s="20">
        <f t="shared" si="1"/>
        <v>0.24833333333333485</v>
      </c>
      <c r="P33" s="16">
        <v>2962.1</v>
      </c>
      <c r="Q33" s="32">
        <v>2955</v>
      </c>
      <c r="R33" s="17">
        <v>2947.2</v>
      </c>
    </row>
    <row r="34" spans="1:18" ht="15.75" customHeight="1">
      <c r="A34" s="35" t="s">
        <v>33</v>
      </c>
      <c r="B34" s="1">
        <v>5</v>
      </c>
      <c r="C34" s="16">
        <f t="shared" si="5"/>
        <v>3658.7999999999997</v>
      </c>
      <c r="D34" s="16">
        <v>119.5</v>
      </c>
      <c r="E34" s="1">
        <v>120</v>
      </c>
      <c r="F34" s="1">
        <v>120.1</v>
      </c>
      <c r="G34" s="16">
        <v>9.3000000000000007</v>
      </c>
      <c r="H34" s="1">
        <v>6.3</v>
      </c>
      <c r="I34" s="1">
        <v>3</v>
      </c>
      <c r="J34" s="29">
        <v>36.97</v>
      </c>
      <c r="K34" s="29">
        <v>33.85</v>
      </c>
      <c r="L34" s="29">
        <v>1.6</v>
      </c>
      <c r="M34" s="29">
        <v>2.0299999999999998</v>
      </c>
      <c r="N34" s="29">
        <v>3.67</v>
      </c>
      <c r="O34" s="20">
        <f t="shared" si="1"/>
        <v>0.26333333333333636</v>
      </c>
      <c r="P34" s="16">
        <v>2909.9</v>
      </c>
      <c r="Q34" s="1">
        <v>2901.8</v>
      </c>
      <c r="R34" s="17">
        <v>2894.1</v>
      </c>
    </row>
    <row r="35" spans="1:18" ht="15.75" customHeight="1">
      <c r="A35" s="36" t="s">
        <v>33</v>
      </c>
      <c r="B35" s="22">
        <v>6</v>
      </c>
      <c r="C35" s="21">
        <f>30.3*120</f>
        <v>3636</v>
      </c>
      <c r="D35" s="21">
        <v>118</v>
      </c>
      <c r="E35" s="22">
        <v>117.9</v>
      </c>
      <c r="F35" s="22">
        <v>117.9</v>
      </c>
      <c r="G35" s="21">
        <v>9.1999999999999993</v>
      </c>
      <c r="H35" s="22">
        <v>6.1</v>
      </c>
      <c r="I35" s="22">
        <v>6.1</v>
      </c>
      <c r="J35" s="30">
        <v>37.07</v>
      </c>
      <c r="K35" s="30">
        <v>33.89</v>
      </c>
      <c r="L35" s="30">
        <v>2.11</v>
      </c>
      <c r="M35" s="30">
        <v>2.5499999999999998</v>
      </c>
      <c r="N35" s="30">
        <v>4.43</v>
      </c>
      <c r="O35" s="26">
        <f t="shared" si="1"/>
        <v>0.26833333333333181</v>
      </c>
      <c r="P35" s="21">
        <v>2865.9</v>
      </c>
      <c r="Q35" s="22">
        <v>2857.8</v>
      </c>
      <c r="R35" s="23">
        <v>2849.8</v>
      </c>
    </row>
    <row r="36" spans="1:18" ht="12.75">
      <c r="A36" s="34" t="s">
        <v>33</v>
      </c>
      <c r="B36" s="11">
        <v>1</v>
      </c>
      <c r="C36" s="10">
        <f>31.06*120</f>
        <v>3727.2</v>
      </c>
      <c r="D36" s="10">
        <v>124</v>
      </c>
      <c r="E36" s="11">
        <v>123.6</v>
      </c>
      <c r="F36" s="11">
        <v>124.2</v>
      </c>
      <c r="G36" s="10">
        <v>0</v>
      </c>
      <c r="H36" s="11">
        <v>0</v>
      </c>
      <c r="I36" s="11">
        <v>4.5</v>
      </c>
      <c r="J36" s="28">
        <v>38</v>
      </c>
      <c r="K36" s="28">
        <v>32.97</v>
      </c>
      <c r="L36" s="28">
        <v>0.12</v>
      </c>
      <c r="M36" s="28">
        <v>0.45</v>
      </c>
      <c r="N36" s="28">
        <v>1.41</v>
      </c>
      <c r="O36" s="15">
        <f t="shared" si="1"/>
        <v>0.20999999999999849</v>
      </c>
      <c r="P36" s="10">
        <v>2644</v>
      </c>
      <c r="Q36" s="11">
        <v>2637.6</v>
      </c>
      <c r="R36" s="12">
        <v>2631.4</v>
      </c>
    </row>
    <row r="37" spans="1:18" ht="15.75" customHeight="1">
      <c r="A37" s="35" t="s">
        <v>33</v>
      </c>
      <c r="B37" s="1">
        <v>2</v>
      </c>
      <c r="C37" s="16">
        <f t="shared" ref="C37:C38" si="6">30.86*120</f>
        <v>3703.2</v>
      </c>
      <c r="D37" s="16">
        <v>123.7</v>
      </c>
      <c r="E37" s="1">
        <v>123.7</v>
      </c>
      <c r="F37" s="1">
        <v>123.9</v>
      </c>
      <c r="G37" s="16">
        <v>9.5</v>
      </c>
      <c r="H37" s="1">
        <v>0</v>
      </c>
      <c r="I37" s="1">
        <v>0</v>
      </c>
      <c r="J37" s="29">
        <v>38.08</v>
      </c>
      <c r="K37" s="29">
        <v>33.479999999999997</v>
      </c>
      <c r="L37" s="29">
        <v>0.69</v>
      </c>
      <c r="M37" s="29">
        <v>0.79</v>
      </c>
      <c r="N37" s="29">
        <v>1.78</v>
      </c>
      <c r="O37" s="20">
        <f t="shared" si="1"/>
        <v>0.23000000000000301</v>
      </c>
      <c r="P37" s="16">
        <v>2681</v>
      </c>
      <c r="Q37" s="1">
        <v>2674</v>
      </c>
      <c r="R37" s="17">
        <v>2667.2</v>
      </c>
    </row>
    <row r="38" spans="1:18" ht="15.75" customHeight="1">
      <c r="A38" s="35" t="s">
        <v>33</v>
      </c>
      <c r="B38" s="1">
        <v>3</v>
      </c>
      <c r="C38" s="16">
        <f t="shared" si="6"/>
        <v>3703.2</v>
      </c>
      <c r="D38" s="16">
        <v>124.4</v>
      </c>
      <c r="E38" s="1">
        <v>124.9</v>
      </c>
      <c r="F38" s="1">
        <v>124.3</v>
      </c>
      <c r="G38" s="16">
        <v>9.5</v>
      </c>
      <c r="H38" s="1">
        <v>0</v>
      </c>
      <c r="I38" s="1">
        <v>0</v>
      </c>
      <c r="J38" s="29">
        <v>38.07</v>
      </c>
      <c r="K38" s="29">
        <v>33.450000000000003</v>
      </c>
      <c r="L38" s="29">
        <v>0.97</v>
      </c>
      <c r="M38" s="29">
        <v>1.0900000000000001</v>
      </c>
      <c r="N38" s="29">
        <v>2.2799999999999998</v>
      </c>
      <c r="O38" s="20">
        <f t="shared" si="1"/>
        <v>0.21999999999999698</v>
      </c>
      <c r="P38" s="16">
        <v>2712.2</v>
      </c>
      <c r="Q38" s="1">
        <v>2705.5</v>
      </c>
      <c r="R38" s="17">
        <v>2699</v>
      </c>
    </row>
    <row r="39" spans="1:18" ht="15.75" customHeight="1">
      <c r="A39" s="35" t="s">
        <v>33</v>
      </c>
      <c r="B39" s="1">
        <v>4</v>
      </c>
      <c r="C39" s="16">
        <f>30.48*120</f>
        <v>3657.6</v>
      </c>
      <c r="D39" s="16">
        <v>121.6</v>
      </c>
      <c r="E39" s="1">
        <v>122.9</v>
      </c>
      <c r="F39" s="1">
        <v>122.8</v>
      </c>
      <c r="G39" s="16">
        <v>9.4</v>
      </c>
      <c r="H39" s="1">
        <v>3.1</v>
      </c>
      <c r="I39" s="1">
        <v>1.5</v>
      </c>
      <c r="J39" s="29">
        <v>37.99</v>
      </c>
      <c r="K39" s="29">
        <v>33.74</v>
      </c>
      <c r="L39" s="29">
        <v>1.27</v>
      </c>
      <c r="M39" s="29">
        <v>1.5</v>
      </c>
      <c r="N39" s="29">
        <v>2.88</v>
      </c>
      <c r="O39" s="20">
        <f t="shared" si="1"/>
        <v>0.22666666666666516</v>
      </c>
      <c r="P39" s="16">
        <v>2745.1</v>
      </c>
      <c r="Q39" s="32">
        <v>2738.4</v>
      </c>
      <c r="R39" s="17">
        <v>2731.5</v>
      </c>
    </row>
    <row r="40" spans="1:18" ht="15.75" customHeight="1">
      <c r="A40" s="35" t="s">
        <v>33</v>
      </c>
      <c r="B40" s="1">
        <v>5</v>
      </c>
      <c r="C40" s="16">
        <f>30.49*120</f>
        <v>3658.7999999999997</v>
      </c>
      <c r="D40" s="16">
        <v>119</v>
      </c>
      <c r="E40" s="1">
        <v>119.5</v>
      </c>
      <c r="F40" s="1">
        <v>119.7</v>
      </c>
      <c r="G40" s="16">
        <v>9.1999999999999993</v>
      </c>
      <c r="H40" s="1">
        <v>6.2</v>
      </c>
      <c r="I40" s="1">
        <v>3</v>
      </c>
      <c r="J40" s="29">
        <v>37.700000000000003</v>
      </c>
      <c r="K40" s="29">
        <v>33.630000000000003</v>
      </c>
      <c r="L40" s="29">
        <v>1.64</v>
      </c>
      <c r="M40" s="29">
        <v>2.0499999999999998</v>
      </c>
      <c r="N40" s="29">
        <v>3.67</v>
      </c>
      <c r="O40" s="20">
        <f t="shared" si="1"/>
        <v>0.2533333333333303</v>
      </c>
      <c r="P40" s="16">
        <v>2790.1</v>
      </c>
      <c r="Q40" s="1">
        <v>2782.6</v>
      </c>
      <c r="R40" s="17">
        <v>2774.9</v>
      </c>
    </row>
    <row r="41" spans="1:18" ht="15.75" customHeight="1">
      <c r="A41" s="36" t="s">
        <v>33</v>
      </c>
      <c r="B41" s="22">
        <v>6</v>
      </c>
      <c r="C41" s="21">
        <f>30.3*120</f>
        <v>3636</v>
      </c>
      <c r="D41" s="21">
        <v>117.9</v>
      </c>
      <c r="E41" s="22">
        <v>118</v>
      </c>
      <c r="F41" s="22">
        <v>117.6</v>
      </c>
      <c r="G41" s="21">
        <v>9.1</v>
      </c>
      <c r="H41" s="22">
        <v>6.2</v>
      </c>
      <c r="I41" s="22">
        <v>6.1</v>
      </c>
      <c r="J41" s="30">
        <v>37.340000000000003</v>
      </c>
      <c r="K41" s="30">
        <v>33.86</v>
      </c>
      <c r="L41" s="30">
        <v>1.9</v>
      </c>
      <c r="M41" s="30">
        <v>2.46</v>
      </c>
      <c r="N41" s="30">
        <v>4.43</v>
      </c>
      <c r="O41" s="26">
        <f t="shared" si="1"/>
        <v>0.26833333333333181</v>
      </c>
      <c r="P41" s="21">
        <v>2827.5</v>
      </c>
      <c r="Q41" s="22">
        <v>2819.2</v>
      </c>
      <c r="R41" s="23">
        <v>2811.4</v>
      </c>
    </row>
    <row r="44" spans="1:18" ht="12.75"/>
    <row r="45" spans="1:18" ht="12.75"/>
    <row r="46" spans="1:18" ht="12.75"/>
    <row r="47" spans="1:18" ht="12.75"/>
    <row r="48" spans="1:18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  <row r="57" customFormat="1" ht="12.75"/>
    <row r="58" customFormat="1" ht="12.75"/>
    <row r="59" customFormat="1" ht="12.75"/>
    <row r="60" customFormat="1" ht="12.75"/>
    <row r="61" customFormat="1" ht="12.75"/>
    <row r="62" customFormat="1" ht="12.75"/>
    <row r="63" customFormat="1" ht="12.75"/>
    <row r="64" customFormat="1" ht="12.75"/>
  </sheetData>
  <mergeCells count="7">
    <mergeCell ref="D3:I3"/>
    <mergeCell ref="J3:N3"/>
    <mergeCell ref="O3:R3"/>
    <mergeCell ref="D4:F4"/>
    <mergeCell ref="G4:I4"/>
    <mergeCell ref="L4:M4"/>
    <mergeCell ref="P4:R4"/>
  </mergeCells>
  <phoneticPr fontId="5" type="noConversion"/>
  <pageMargins left="0.7" right="0.7" top="0.75" bottom="0.75" header="0.3" footer="0.3"/>
  <ignoredErrors>
    <ignoredError sqref="C22 C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64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7" sqref="C17"/>
    </sheetView>
  </sheetViews>
  <sheetFormatPr defaultColWidth="12.5703125" defaultRowHeight="15.75" customHeight="1"/>
  <cols>
    <col min="7" max="7" width="19.42578125" customWidth="1"/>
    <col min="8" max="8" width="19.140625" customWidth="1"/>
    <col min="9" max="9" width="17.140625" customWidth="1"/>
    <col min="12" max="12" width="14.7109375" customWidth="1"/>
    <col min="26" max="26" width="2.42578125" customWidth="1"/>
  </cols>
  <sheetData>
    <row r="1" spans="1:25" ht="12.75">
      <c r="A1" s="1" t="s">
        <v>0</v>
      </c>
      <c r="B1" s="2"/>
      <c r="C1" s="3"/>
      <c r="Y1" s="1"/>
    </row>
    <row r="2" spans="1:25" ht="12.75">
      <c r="A2" s="1" t="s">
        <v>1</v>
      </c>
      <c r="B2" s="4"/>
    </row>
    <row r="3" spans="1:25" ht="12.75">
      <c r="A3" s="1" t="s">
        <v>2</v>
      </c>
      <c r="B3" s="4"/>
      <c r="C3" s="5"/>
      <c r="D3" s="43" t="s">
        <v>3</v>
      </c>
      <c r="E3" s="44"/>
      <c r="F3" s="44"/>
      <c r="G3" s="44"/>
      <c r="H3" s="44"/>
      <c r="I3" s="44"/>
      <c r="J3" s="43" t="s">
        <v>4</v>
      </c>
      <c r="K3" s="44"/>
      <c r="L3" s="44"/>
      <c r="M3" s="44"/>
      <c r="N3" s="45"/>
      <c r="O3" s="46" t="s">
        <v>5</v>
      </c>
      <c r="P3" s="44"/>
      <c r="Q3" s="44"/>
      <c r="R3" s="44"/>
    </row>
    <row r="4" spans="1:25" ht="12.75">
      <c r="C4" s="6"/>
      <c r="D4" s="47" t="s">
        <v>6</v>
      </c>
      <c r="E4" s="44"/>
      <c r="F4" s="45"/>
      <c r="G4" s="47" t="s">
        <v>7</v>
      </c>
      <c r="H4" s="44"/>
      <c r="I4" s="45"/>
      <c r="J4" s="8" t="s">
        <v>8</v>
      </c>
      <c r="K4" s="8" t="s">
        <v>9</v>
      </c>
      <c r="L4" s="48" t="s">
        <v>10</v>
      </c>
      <c r="M4" s="49"/>
      <c r="N4" s="8" t="s">
        <v>11</v>
      </c>
      <c r="O4" s="8" t="s">
        <v>12</v>
      </c>
      <c r="P4" s="48" t="s">
        <v>13</v>
      </c>
      <c r="Q4" s="50"/>
      <c r="R4" s="49"/>
    </row>
    <row r="5" spans="1:25" ht="12.75">
      <c r="A5" s="8" t="s">
        <v>14</v>
      </c>
      <c r="B5" s="8" t="s">
        <v>15</v>
      </c>
      <c r="C5" s="8" t="s">
        <v>16</v>
      </c>
      <c r="D5" s="9" t="s">
        <v>17</v>
      </c>
      <c r="E5" s="9" t="s">
        <v>18</v>
      </c>
      <c r="F5" s="9" t="s">
        <v>19</v>
      </c>
      <c r="G5" s="9" t="s">
        <v>20</v>
      </c>
      <c r="H5" s="9" t="s">
        <v>21</v>
      </c>
      <c r="I5" s="9" t="s">
        <v>22</v>
      </c>
      <c r="J5" s="9" t="s">
        <v>23</v>
      </c>
      <c r="K5" s="9" t="s">
        <v>24</v>
      </c>
      <c r="L5" s="33" t="s">
        <v>25</v>
      </c>
      <c r="M5" s="7" t="s">
        <v>26</v>
      </c>
      <c r="N5" s="9" t="s">
        <v>27</v>
      </c>
      <c r="O5" s="8" t="s">
        <v>28</v>
      </c>
      <c r="P5" s="9" t="s">
        <v>29</v>
      </c>
      <c r="Q5" s="9" t="s">
        <v>30</v>
      </c>
      <c r="R5" s="9" t="s">
        <v>31</v>
      </c>
    </row>
    <row r="6" spans="1:25" ht="15.75" customHeight="1">
      <c r="A6" s="34"/>
      <c r="B6" s="11"/>
      <c r="C6" s="10"/>
      <c r="D6" s="10"/>
      <c r="E6" s="11"/>
      <c r="F6" s="11"/>
      <c r="G6" s="10"/>
      <c r="H6" s="11"/>
      <c r="I6" s="12"/>
      <c r="J6" s="13"/>
      <c r="K6" s="37"/>
      <c r="L6" s="40"/>
      <c r="M6" s="13"/>
      <c r="N6" s="14"/>
      <c r="O6" s="15"/>
      <c r="P6" s="10"/>
      <c r="Q6" s="11"/>
      <c r="R6" s="12"/>
    </row>
    <row r="7" spans="1:25" ht="15.75" customHeight="1">
      <c r="A7" s="35"/>
      <c r="B7" s="1"/>
      <c r="C7" s="16"/>
      <c r="D7" s="16"/>
      <c r="E7" s="1"/>
      <c r="F7" s="1"/>
      <c r="G7" s="16"/>
      <c r="H7" s="1"/>
      <c r="I7" s="17"/>
      <c r="J7" s="18"/>
      <c r="K7" s="38"/>
      <c r="L7" s="41"/>
      <c r="M7" s="13"/>
      <c r="N7" s="14"/>
      <c r="O7" s="20"/>
      <c r="P7" s="16"/>
      <c r="Q7" s="1"/>
      <c r="R7" s="17"/>
    </row>
    <row r="8" spans="1:25" ht="15.75" customHeight="1">
      <c r="A8" s="35"/>
      <c r="B8" s="1"/>
      <c r="C8" s="16"/>
      <c r="D8" s="16"/>
      <c r="E8" s="1"/>
      <c r="F8" s="1"/>
      <c r="G8" s="16"/>
      <c r="H8" s="1"/>
      <c r="I8" s="17"/>
      <c r="J8" s="18"/>
      <c r="K8" s="38"/>
      <c r="L8" s="41"/>
      <c r="M8" s="13"/>
      <c r="N8" s="14"/>
      <c r="O8" s="20"/>
      <c r="P8" s="16"/>
      <c r="Q8" s="1"/>
      <c r="R8" s="17"/>
    </row>
    <row r="9" spans="1:25" ht="15.75" customHeight="1">
      <c r="A9" s="35"/>
      <c r="B9" s="1"/>
      <c r="C9" s="16"/>
      <c r="D9" s="16"/>
      <c r="E9" s="1"/>
      <c r="F9" s="1"/>
      <c r="G9" s="16"/>
      <c r="H9" s="1"/>
      <c r="I9" s="17"/>
      <c r="J9" s="18"/>
      <c r="K9" s="38"/>
      <c r="L9" s="41"/>
      <c r="M9" s="13"/>
      <c r="N9" s="14"/>
      <c r="O9" s="20"/>
      <c r="P9" s="16"/>
      <c r="Q9" s="1"/>
      <c r="R9" s="17"/>
    </row>
    <row r="10" spans="1:25" ht="15.75" customHeight="1">
      <c r="A10" s="35"/>
      <c r="B10" s="1"/>
      <c r="C10" s="16"/>
      <c r="D10" s="16"/>
      <c r="E10" s="1"/>
      <c r="F10" s="1"/>
      <c r="G10" s="16"/>
      <c r="H10" s="1"/>
      <c r="I10" s="17"/>
      <c r="J10" s="18"/>
      <c r="K10" s="38"/>
      <c r="L10" s="41"/>
      <c r="M10" s="13"/>
      <c r="N10" s="14"/>
      <c r="O10" s="20"/>
      <c r="P10" s="16"/>
      <c r="Q10" s="1"/>
      <c r="R10" s="17"/>
    </row>
    <row r="11" spans="1:25" ht="15.75" customHeight="1">
      <c r="A11" s="36"/>
      <c r="B11" s="22"/>
      <c r="C11" s="21"/>
      <c r="D11" s="21"/>
      <c r="E11" s="22"/>
      <c r="F11" s="22"/>
      <c r="G11" s="21"/>
      <c r="H11" s="22"/>
      <c r="I11" s="23"/>
      <c r="J11" s="24"/>
      <c r="K11" s="39"/>
      <c r="L11" s="42"/>
      <c r="M11" s="13"/>
      <c r="N11" s="14"/>
      <c r="O11" s="26"/>
      <c r="P11" s="21"/>
      <c r="Q11" s="22"/>
      <c r="R11" s="23"/>
    </row>
    <row r="12" spans="1:25" ht="12.75">
      <c r="A12" s="27"/>
      <c r="B12" s="10"/>
      <c r="C12" s="10"/>
      <c r="D12" s="10"/>
      <c r="E12" s="11"/>
      <c r="F12" s="11"/>
      <c r="G12" s="10"/>
      <c r="H12" s="11"/>
      <c r="I12" s="11"/>
      <c r="J12" s="14"/>
      <c r="K12" s="14"/>
      <c r="L12" s="19"/>
      <c r="M12" s="14"/>
      <c r="N12" s="14"/>
      <c r="O12" s="15"/>
      <c r="P12" s="10"/>
      <c r="Q12" s="11"/>
      <c r="R12" s="12"/>
    </row>
    <row r="13" spans="1:25" ht="15.75" customHeight="1">
      <c r="A13" s="27"/>
      <c r="B13" s="16"/>
      <c r="C13" s="16"/>
      <c r="D13" s="16"/>
      <c r="E13" s="1"/>
      <c r="F13" s="1"/>
      <c r="G13" s="16"/>
      <c r="H13" s="1"/>
      <c r="I13" s="1"/>
      <c r="J13" s="19"/>
      <c r="K13" s="19"/>
      <c r="L13" s="14"/>
      <c r="M13" s="14"/>
      <c r="N13" s="14"/>
      <c r="O13" s="20"/>
      <c r="P13" s="16"/>
      <c r="Q13" s="1"/>
      <c r="R13" s="17"/>
    </row>
    <row r="14" spans="1:25" ht="15.75" customHeight="1">
      <c r="A14" s="27"/>
      <c r="B14" s="16"/>
      <c r="C14" s="16"/>
      <c r="D14" s="16"/>
      <c r="E14" s="1"/>
      <c r="F14" s="1"/>
      <c r="G14" s="16"/>
      <c r="H14" s="1"/>
      <c r="I14" s="1"/>
      <c r="J14" s="19"/>
      <c r="K14" s="19"/>
      <c r="L14" s="14"/>
      <c r="M14" s="14"/>
      <c r="N14" s="14"/>
      <c r="O14" s="20"/>
      <c r="P14" s="16"/>
      <c r="Q14" s="1"/>
      <c r="R14" s="17"/>
    </row>
    <row r="15" spans="1:25" ht="15.75" customHeight="1">
      <c r="A15" s="27"/>
      <c r="B15" s="16"/>
      <c r="C15" s="16"/>
      <c r="D15" s="16"/>
      <c r="E15" s="1"/>
      <c r="F15" s="1"/>
      <c r="G15" s="16"/>
      <c r="H15" s="1"/>
      <c r="I15" s="1"/>
      <c r="J15" s="19"/>
      <c r="K15" s="19"/>
      <c r="L15" s="14"/>
      <c r="M15" s="14"/>
      <c r="N15" s="14"/>
      <c r="O15" s="20"/>
      <c r="P15" s="16"/>
      <c r="Q15" s="1"/>
      <c r="R15" s="17"/>
    </row>
    <row r="16" spans="1:25" ht="15.75" customHeight="1">
      <c r="A16" s="27"/>
      <c r="B16" s="16"/>
      <c r="C16" s="16"/>
      <c r="D16" s="16"/>
      <c r="E16" s="1"/>
      <c r="F16" s="1"/>
      <c r="G16" s="16"/>
      <c r="H16" s="1"/>
      <c r="I16" s="1"/>
      <c r="J16" s="19"/>
      <c r="K16" s="19"/>
      <c r="L16" s="14"/>
      <c r="M16" s="14"/>
      <c r="N16" s="14"/>
      <c r="O16" s="20"/>
      <c r="P16" s="16"/>
      <c r="Q16" s="1"/>
      <c r="R16" s="17"/>
    </row>
    <row r="17" spans="1:28" ht="15.75" customHeight="1">
      <c r="A17" s="27"/>
      <c r="B17" s="21"/>
      <c r="C17" s="21"/>
      <c r="D17" s="21"/>
      <c r="E17" s="22"/>
      <c r="F17" s="22"/>
      <c r="G17" s="21"/>
      <c r="H17" s="22"/>
      <c r="I17" s="22"/>
      <c r="J17" s="25"/>
      <c r="K17" s="25"/>
      <c r="L17" s="14"/>
      <c r="M17" s="14"/>
      <c r="N17" s="14"/>
      <c r="O17" s="26"/>
      <c r="P17" s="21"/>
      <c r="Q17" s="22"/>
      <c r="R17" s="23"/>
    </row>
    <row r="18" spans="1:28" ht="12.75">
      <c r="A18" s="34"/>
      <c r="B18" s="11"/>
      <c r="C18" s="10"/>
      <c r="D18" s="10"/>
      <c r="E18" s="11"/>
      <c r="F18" s="11"/>
      <c r="G18" s="10"/>
      <c r="H18" s="11"/>
      <c r="I18" s="11"/>
      <c r="J18" s="28"/>
      <c r="K18" s="28"/>
      <c r="L18" s="28"/>
      <c r="M18" s="28"/>
      <c r="N18" s="28"/>
      <c r="O18" s="15"/>
      <c r="P18" s="10"/>
      <c r="Q18" s="11"/>
      <c r="R18" s="12"/>
    </row>
    <row r="19" spans="1:28" ht="15.75" customHeight="1">
      <c r="A19" s="35"/>
      <c r="B19" s="1"/>
      <c r="C19" s="16"/>
      <c r="D19" s="16"/>
      <c r="E19" s="1"/>
      <c r="F19" s="1"/>
      <c r="G19" s="16"/>
      <c r="H19" s="1"/>
      <c r="I19" s="1"/>
      <c r="J19" s="29"/>
      <c r="K19" s="29"/>
      <c r="L19" s="29"/>
      <c r="M19" s="29"/>
      <c r="N19" s="29"/>
      <c r="O19" s="20"/>
      <c r="P19" s="16"/>
      <c r="Q19" s="1"/>
      <c r="R19" s="17"/>
    </row>
    <row r="20" spans="1:28" ht="15.75" customHeight="1">
      <c r="A20" s="35"/>
      <c r="B20" s="1"/>
      <c r="C20" s="16"/>
      <c r="D20" s="16"/>
      <c r="E20" s="1"/>
      <c r="F20" s="1"/>
      <c r="G20" s="16"/>
      <c r="H20" s="1"/>
      <c r="I20" s="1"/>
      <c r="J20" s="29"/>
      <c r="K20" s="29"/>
      <c r="L20" s="29"/>
      <c r="M20" s="29"/>
      <c r="N20" s="29"/>
      <c r="O20" s="20"/>
      <c r="P20" s="16"/>
      <c r="Q20" s="1"/>
      <c r="R20" s="17"/>
    </row>
    <row r="21" spans="1:28" ht="15.75" customHeight="1">
      <c r="A21" s="35"/>
      <c r="B21" s="1"/>
      <c r="C21" s="16"/>
      <c r="D21" s="16"/>
      <c r="E21" s="1"/>
      <c r="F21" s="1"/>
      <c r="G21" s="16"/>
      <c r="H21" s="1"/>
      <c r="I21" s="1"/>
      <c r="J21" s="29"/>
      <c r="K21" s="29"/>
      <c r="L21" s="29"/>
      <c r="M21" s="29"/>
      <c r="N21" s="29"/>
      <c r="O21" s="20"/>
      <c r="P21" s="16"/>
      <c r="Q21" s="1"/>
      <c r="R21" s="17"/>
    </row>
    <row r="22" spans="1:28" ht="15.75" customHeight="1">
      <c r="A22" s="35"/>
      <c r="B22" s="1"/>
      <c r="C22" s="16"/>
      <c r="D22" s="16"/>
      <c r="E22" s="1"/>
      <c r="F22" s="1"/>
      <c r="G22" s="16"/>
      <c r="H22" s="1"/>
      <c r="I22" s="1"/>
      <c r="J22" s="29"/>
      <c r="K22" s="29"/>
      <c r="L22" s="29"/>
      <c r="M22" s="29"/>
      <c r="N22" s="29"/>
      <c r="O22" s="20"/>
      <c r="P22" s="16"/>
      <c r="Q22" s="1"/>
      <c r="R22" s="17"/>
    </row>
    <row r="23" spans="1:28" ht="15.75" customHeight="1">
      <c r="A23" s="36"/>
      <c r="B23" s="22"/>
      <c r="C23" s="21"/>
      <c r="D23" s="21"/>
      <c r="E23" s="22"/>
      <c r="F23" s="22"/>
      <c r="G23" s="21"/>
      <c r="H23" s="22"/>
      <c r="I23" s="22"/>
      <c r="J23" s="30"/>
      <c r="K23" s="30"/>
      <c r="L23" s="30"/>
      <c r="M23" s="30"/>
      <c r="N23" s="30"/>
      <c r="O23" s="26"/>
      <c r="P23" s="21"/>
      <c r="Q23" s="22"/>
      <c r="R23" s="23"/>
    </row>
    <row r="24" spans="1:28" ht="12.75">
      <c r="A24" s="34"/>
      <c r="B24" s="11"/>
      <c r="C24" s="10"/>
      <c r="D24" s="10"/>
      <c r="E24" s="11"/>
      <c r="F24" s="11"/>
      <c r="G24" s="10"/>
      <c r="H24" s="11"/>
      <c r="I24" s="11"/>
      <c r="J24" s="28"/>
      <c r="K24" s="28"/>
      <c r="L24" s="28"/>
      <c r="M24" s="28"/>
      <c r="N24" s="28"/>
      <c r="O24" s="15"/>
      <c r="P24" s="10"/>
      <c r="Q24" s="11"/>
      <c r="R24" s="12"/>
      <c r="X24" s="31"/>
      <c r="Y24" s="31"/>
      <c r="Z24" s="31"/>
      <c r="AA24" s="31"/>
      <c r="AB24" s="31"/>
    </row>
    <row r="25" spans="1:28" ht="15.75" customHeight="1">
      <c r="A25" s="35"/>
      <c r="B25" s="1"/>
      <c r="C25" s="16"/>
      <c r="D25" s="16"/>
      <c r="E25" s="1"/>
      <c r="F25" s="1"/>
      <c r="G25" s="16"/>
      <c r="H25" s="1"/>
      <c r="I25" s="1"/>
      <c r="J25" s="29"/>
      <c r="K25" s="29"/>
      <c r="L25" s="29"/>
      <c r="M25" s="29"/>
      <c r="N25" s="29"/>
      <c r="O25" s="20"/>
      <c r="P25" s="16"/>
      <c r="Q25" s="1"/>
      <c r="R25" s="17"/>
    </row>
    <row r="26" spans="1:28" ht="15.75" customHeight="1">
      <c r="A26" s="35"/>
      <c r="B26" s="1"/>
      <c r="C26" s="16"/>
      <c r="D26" s="16"/>
      <c r="E26" s="1"/>
      <c r="F26" s="1"/>
      <c r="G26" s="16"/>
      <c r="H26" s="1"/>
      <c r="I26" s="1"/>
      <c r="J26" s="29"/>
      <c r="K26" s="29"/>
      <c r="L26" s="29"/>
      <c r="M26" s="29"/>
      <c r="N26" s="29"/>
      <c r="O26" s="20"/>
      <c r="P26" s="16"/>
      <c r="Q26" s="1"/>
      <c r="R26" s="17"/>
    </row>
    <row r="27" spans="1:28" ht="15.75" customHeight="1">
      <c r="A27" s="35"/>
      <c r="B27" s="1"/>
      <c r="C27" s="16"/>
      <c r="D27" s="16"/>
      <c r="E27" s="1"/>
      <c r="F27" s="1"/>
      <c r="G27" s="16"/>
      <c r="H27" s="1"/>
      <c r="I27" s="1"/>
      <c r="J27" s="29"/>
      <c r="K27" s="29"/>
      <c r="L27" s="29"/>
      <c r="M27" s="29"/>
      <c r="N27" s="29"/>
      <c r="O27" s="20"/>
      <c r="P27" s="16"/>
      <c r="Q27" s="32"/>
      <c r="R27" s="17"/>
    </row>
    <row r="28" spans="1:28" ht="15.75" customHeight="1">
      <c r="A28" s="35"/>
      <c r="B28" s="1"/>
      <c r="C28" s="16"/>
      <c r="D28" s="16"/>
      <c r="E28" s="1"/>
      <c r="F28" s="1"/>
      <c r="G28" s="16"/>
      <c r="H28" s="1"/>
      <c r="I28" s="1"/>
      <c r="J28" s="29"/>
      <c r="K28" s="29"/>
      <c r="L28" s="29"/>
      <c r="M28" s="29"/>
      <c r="N28" s="29"/>
      <c r="O28" s="20"/>
      <c r="P28" s="16"/>
      <c r="Q28" s="1"/>
      <c r="R28" s="17"/>
    </row>
    <row r="29" spans="1:28" ht="15.75" customHeight="1">
      <c r="A29" s="36"/>
      <c r="B29" s="22"/>
      <c r="C29" s="21"/>
      <c r="D29" s="21"/>
      <c r="E29" s="22"/>
      <c r="F29" s="22"/>
      <c r="G29" s="21"/>
      <c r="H29" s="22"/>
      <c r="I29" s="22"/>
      <c r="J29" s="30"/>
      <c r="K29" s="30"/>
      <c r="L29" s="30"/>
      <c r="M29" s="30"/>
      <c r="N29" s="30"/>
      <c r="O29" s="26"/>
      <c r="P29" s="21"/>
      <c r="Q29" s="22"/>
      <c r="R29" s="23"/>
    </row>
    <row r="30" spans="1:28" ht="12.75">
      <c r="A30" s="35"/>
      <c r="B30" s="11"/>
      <c r="C30" s="10"/>
      <c r="D30" s="10"/>
      <c r="E30" s="11"/>
      <c r="F30" s="11"/>
      <c r="G30" s="10"/>
      <c r="H30" s="11"/>
      <c r="I30" s="11"/>
      <c r="J30" s="28"/>
      <c r="K30" s="28"/>
      <c r="L30" s="28"/>
      <c r="M30" s="28"/>
      <c r="N30" s="28"/>
      <c r="O30" s="15"/>
      <c r="P30" s="10"/>
      <c r="Q30" s="11"/>
      <c r="R30" s="12"/>
    </row>
    <row r="31" spans="1:28" ht="15.75" customHeight="1">
      <c r="A31" s="35"/>
      <c r="B31" s="1"/>
      <c r="C31" s="16"/>
      <c r="D31" s="16"/>
      <c r="E31" s="1"/>
      <c r="F31" s="1"/>
      <c r="G31" s="16"/>
      <c r="H31" s="1"/>
      <c r="I31" s="1"/>
      <c r="J31" s="29"/>
      <c r="K31" s="29"/>
      <c r="L31" s="29"/>
      <c r="M31" s="29"/>
      <c r="N31" s="29"/>
      <c r="O31" s="20"/>
      <c r="P31" s="16"/>
      <c r="Q31" s="1"/>
      <c r="R31" s="17"/>
    </row>
    <row r="32" spans="1:28" ht="15.75" customHeight="1">
      <c r="A32" s="35"/>
      <c r="B32" s="1"/>
      <c r="C32" s="16"/>
      <c r="D32" s="16"/>
      <c r="E32" s="1"/>
      <c r="F32" s="1"/>
      <c r="G32" s="16"/>
      <c r="H32" s="1"/>
      <c r="I32" s="1"/>
      <c r="J32" s="29"/>
      <c r="K32" s="29"/>
      <c r="L32" s="29"/>
      <c r="M32" s="29"/>
      <c r="N32" s="29"/>
      <c r="O32" s="20"/>
      <c r="P32" s="16"/>
      <c r="Q32" s="1"/>
      <c r="R32" s="17"/>
    </row>
    <row r="33" spans="1:18" ht="15.75" customHeight="1">
      <c r="A33" s="35"/>
      <c r="B33" s="1"/>
      <c r="C33" s="16"/>
      <c r="D33" s="16"/>
      <c r="E33" s="1"/>
      <c r="F33" s="1"/>
      <c r="G33" s="16"/>
      <c r="H33" s="1"/>
      <c r="I33" s="1"/>
      <c r="J33" s="29"/>
      <c r="K33" s="29"/>
      <c r="L33" s="29"/>
      <c r="M33" s="29"/>
      <c r="N33" s="29"/>
      <c r="O33" s="20"/>
      <c r="P33" s="16"/>
      <c r="Q33" s="32"/>
      <c r="R33" s="17"/>
    </row>
    <row r="34" spans="1:18" ht="15.75" customHeight="1">
      <c r="A34" s="35"/>
      <c r="B34" s="1"/>
      <c r="C34" s="16"/>
      <c r="D34" s="16"/>
      <c r="E34" s="1"/>
      <c r="F34" s="1"/>
      <c r="G34" s="16"/>
      <c r="H34" s="1"/>
      <c r="I34" s="1"/>
      <c r="J34" s="29"/>
      <c r="K34" s="29"/>
      <c r="L34" s="29"/>
      <c r="M34" s="29"/>
      <c r="N34" s="29"/>
      <c r="O34" s="20"/>
      <c r="P34" s="16"/>
      <c r="Q34" s="1"/>
      <c r="R34" s="17"/>
    </row>
    <row r="35" spans="1:18" ht="15.75" customHeight="1">
      <c r="A35" s="36"/>
      <c r="B35" s="22"/>
      <c r="C35" s="21"/>
      <c r="D35" s="21"/>
      <c r="E35" s="22"/>
      <c r="F35" s="22"/>
      <c r="G35" s="21"/>
      <c r="H35" s="22"/>
      <c r="I35" s="22"/>
      <c r="J35" s="30"/>
      <c r="K35" s="30"/>
      <c r="L35" s="30"/>
      <c r="M35" s="30"/>
      <c r="N35" s="30"/>
      <c r="O35" s="26"/>
      <c r="P35" s="21"/>
      <c r="Q35" s="22"/>
      <c r="R35" s="23"/>
    </row>
    <row r="36" spans="1:18" ht="12.75">
      <c r="A36" s="34"/>
      <c r="B36" s="11"/>
      <c r="C36" s="10"/>
      <c r="D36" s="10"/>
      <c r="E36" s="11"/>
      <c r="F36" s="11"/>
      <c r="G36" s="10"/>
      <c r="H36" s="11"/>
      <c r="I36" s="11"/>
      <c r="J36" s="28"/>
      <c r="K36" s="28"/>
      <c r="L36" s="28"/>
      <c r="M36" s="28"/>
      <c r="N36" s="28"/>
      <c r="O36" s="15"/>
      <c r="P36" s="10"/>
      <c r="Q36" s="11"/>
      <c r="R36" s="12"/>
    </row>
    <row r="37" spans="1:18" ht="15.75" customHeight="1">
      <c r="A37" s="35"/>
      <c r="B37" s="1"/>
      <c r="C37" s="16"/>
      <c r="D37" s="16"/>
      <c r="E37" s="1"/>
      <c r="F37" s="1"/>
      <c r="G37" s="16"/>
      <c r="H37" s="1"/>
      <c r="I37" s="1"/>
      <c r="J37" s="29"/>
      <c r="K37" s="29"/>
      <c r="L37" s="29"/>
      <c r="M37" s="29"/>
      <c r="N37" s="29"/>
      <c r="O37" s="20"/>
      <c r="P37" s="16"/>
      <c r="Q37" s="1"/>
      <c r="R37" s="17"/>
    </row>
    <row r="38" spans="1:18" ht="15.75" customHeight="1">
      <c r="A38" s="35"/>
      <c r="B38" s="1"/>
      <c r="C38" s="16"/>
      <c r="D38" s="16"/>
      <c r="E38" s="1"/>
      <c r="F38" s="1"/>
      <c r="G38" s="16"/>
      <c r="H38" s="1"/>
      <c r="I38" s="1"/>
      <c r="J38" s="29"/>
      <c r="K38" s="29"/>
      <c r="L38" s="29"/>
      <c r="M38" s="29"/>
      <c r="N38" s="29"/>
      <c r="O38" s="20"/>
      <c r="P38" s="16"/>
      <c r="Q38" s="1"/>
      <c r="R38" s="17"/>
    </row>
    <row r="39" spans="1:18" ht="15.75" customHeight="1">
      <c r="A39" s="35"/>
      <c r="B39" s="1"/>
      <c r="C39" s="16"/>
      <c r="D39" s="16"/>
      <c r="E39" s="1"/>
      <c r="F39" s="1"/>
      <c r="G39" s="16"/>
      <c r="H39" s="1"/>
      <c r="I39" s="1"/>
      <c r="J39" s="29"/>
      <c r="K39" s="29"/>
      <c r="L39" s="29"/>
      <c r="M39" s="29"/>
      <c r="N39" s="29"/>
      <c r="O39" s="20"/>
      <c r="P39" s="16"/>
      <c r="Q39" s="32"/>
      <c r="R39" s="17"/>
    </row>
    <row r="40" spans="1:18" ht="15.75" customHeight="1">
      <c r="A40" s="35"/>
      <c r="B40" s="1"/>
      <c r="C40" s="16"/>
      <c r="D40" s="16"/>
      <c r="E40" s="1"/>
      <c r="F40" s="1"/>
      <c r="G40" s="16"/>
      <c r="H40" s="1"/>
      <c r="I40" s="1"/>
      <c r="J40" s="29"/>
      <c r="K40" s="29"/>
      <c r="L40" s="29"/>
      <c r="M40" s="29"/>
      <c r="N40" s="29"/>
      <c r="O40" s="20"/>
      <c r="P40" s="16"/>
      <c r="Q40" s="1"/>
      <c r="R40" s="17"/>
    </row>
    <row r="41" spans="1:18" ht="15.75" customHeight="1">
      <c r="A41" s="36"/>
      <c r="B41" s="22"/>
      <c r="C41" s="21"/>
      <c r="D41" s="21"/>
      <c r="E41" s="22"/>
      <c r="F41" s="22"/>
      <c r="G41" s="21"/>
      <c r="H41" s="22"/>
      <c r="I41" s="22"/>
      <c r="J41" s="30"/>
      <c r="K41" s="30"/>
      <c r="L41" s="30"/>
      <c r="M41" s="30"/>
      <c r="N41" s="30"/>
      <c r="O41" s="26"/>
      <c r="P41" s="21"/>
      <c r="Q41" s="22"/>
      <c r="R41" s="23"/>
    </row>
    <row r="44" spans="1:18" ht="12.75"/>
    <row r="45" spans="1:18" ht="12.75"/>
    <row r="46" spans="1:18" ht="12.75"/>
    <row r="47" spans="1:18" ht="12.75"/>
    <row r="48" spans="1:18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  <row r="57" customFormat="1" ht="12.75"/>
    <row r="58" customFormat="1" ht="12.75"/>
    <row r="59" customFormat="1" ht="12.75"/>
    <row r="60" customFormat="1" ht="12.75"/>
    <row r="61" customFormat="1" ht="12.75"/>
    <row r="62" customFormat="1" ht="12.75"/>
    <row r="63" customFormat="1" ht="12.75"/>
    <row r="64" customFormat="1" ht="12.75"/>
  </sheetData>
  <mergeCells count="7">
    <mergeCell ref="D3:I3"/>
    <mergeCell ref="J3:N3"/>
    <mergeCell ref="O3:R3"/>
    <mergeCell ref="D4:F4"/>
    <mergeCell ref="G4:I4"/>
    <mergeCell ref="L4:M4"/>
    <mergeCell ref="P4:R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64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32" sqref="D32"/>
    </sheetView>
  </sheetViews>
  <sheetFormatPr defaultColWidth="12.5703125" defaultRowHeight="15.75" customHeight="1"/>
  <cols>
    <col min="7" max="7" width="19.42578125" customWidth="1"/>
    <col min="8" max="8" width="19.140625" customWidth="1"/>
    <col min="9" max="9" width="17.140625" customWidth="1"/>
    <col min="12" max="12" width="14.7109375" customWidth="1"/>
    <col min="26" max="26" width="2.42578125" customWidth="1"/>
  </cols>
  <sheetData>
    <row r="1" spans="1:25" ht="12.75">
      <c r="A1" s="1" t="s">
        <v>0</v>
      </c>
      <c r="B1" s="2"/>
      <c r="C1" s="3"/>
      <c r="Y1" s="1"/>
    </row>
    <row r="2" spans="1:25" ht="12.75">
      <c r="A2" s="1" t="s">
        <v>1</v>
      </c>
      <c r="B2" s="4"/>
    </row>
    <row r="3" spans="1:25" ht="12.75">
      <c r="A3" s="1" t="s">
        <v>2</v>
      </c>
      <c r="B3" s="4"/>
      <c r="C3" s="5"/>
      <c r="D3" s="43" t="s">
        <v>3</v>
      </c>
      <c r="E3" s="44"/>
      <c r="F3" s="44"/>
      <c r="G3" s="44"/>
      <c r="H3" s="44"/>
      <c r="I3" s="44"/>
      <c r="J3" s="43" t="s">
        <v>4</v>
      </c>
      <c r="K3" s="44"/>
      <c r="L3" s="44"/>
      <c r="M3" s="44"/>
      <c r="N3" s="45"/>
      <c r="O3" s="46" t="s">
        <v>5</v>
      </c>
      <c r="P3" s="44"/>
      <c r="Q3" s="44"/>
      <c r="R3" s="44"/>
    </row>
    <row r="4" spans="1:25" ht="12.75">
      <c r="C4" s="6"/>
      <c r="D4" s="47" t="s">
        <v>6</v>
      </c>
      <c r="E4" s="44"/>
      <c r="F4" s="45"/>
      <c r="G4" s="47" t="s">
        <v>7</v>
      </c>
      <c r="H4" s="44"/>
      <c r="I4" s="45"/>
      <c r="J4" s="8" t="s">
        <v>8</v>
      </c>
      <c r="K4" s="8" t="s">
        <v>9</v>
      </c>
      <c r="L4" s="48" t="s">
        <v>10</v>
      </c>
      <c r="M4" s="49"/>
      <c r="N4" s="8" t="s">
        <v>11</v>
      </c>
      <c r="O4" s="8" t="s">
        <v>12</v>
      </c>
      <c r="P4" s="48" t="s">
        <v>13</v>
      </c>
      <c r="Q4" s="50"/>
      <c r="R4" s="49"/>
    </row>
    <row r="5" spans="1:25" ht="12.75">
      <c r="A5" s="8" t="s">
        <v>14</v>
      </c>
      <c r="B5" s="8" t="s">
        <v>15</v>
      </c>
      <c r="C5" s="8" t="s">
        <v>16</v>
      </c>
      <c r="D5" s="9" t="s">
        <v>17</v>
      </c>
      <c r="E5" s="9" t="s">
        <v>18</v>
      </c>
      <c r="F5" s="9" t="s">
        <v>19</v>
      </c>
      <c r="G5" s="9" t="s">
        <v>20</v>
      </c>
      <c r="H5" s="9" t="s">
        <v>21</v>
      </c>
      <c r="I5" s="9" t="s">
        <v>22</v>
      </c>
      <c r="J5" s="9" t="s">
        <v>23</v>
      </c>
      <c r="K5" s="9" t="s">
        <v>24</v>
      </c>
      <c r="L5" s="33" t="s">
        <v>25</v>
      </c>
      <c r="M5" s="7" t="s">
        <v>26</v>
      </c>
      <c r="N5" s="9" t="s">
        <v>27</v>
      </c>
      <c r="O5" s="8" t="s">
        <v>28</v>
      </c>
      <c r="P5" s="9" t="s">
        <v>29</v>
      </c>
      <c r="Q5" s="9" t="s">
        <v>30</v>
      </c>
      <c r="R5" s="9" t="s">
        <v>31</v>
      </c>
    </row>
    <row r="6" spans="1:25" ht="15.75" customHeight="1">
      <c r="A6" s="34"/>
      <c r="B6" s="11"/>
      <c r="C6" s="10"/>
      <c r="D6" s="10"/>
      <c r="E6" s="11"/>
      <c r="F6" s="11"/>
      <c r="G6" s="10"/>
      <c r="H6" s="11"/>
      <c r="I6" s="12"/>
      <c r="J6" s="13"/>
      <c r="K6" s="37"/>
      <c r="L6" s="40"/>
      <c r="M6" s="13"/>
      <c r="N6" s="14"/>
      <c r="O6" s="15"/>
      <c r="P6" s="10"/>
      <c r="Q6" s="11"/>
      <c r="R6" s="12"/>
    </row>
    <row r="7" spans="1:25" ht="15.75" customHeight="1">
      <c r="A7" s="35"/>
      <c r="B7" s="1"/>
      <c r="C7" s="16"/>
      <c r="D7" s="16"/>
      <c r="E7" s="1"/>
      <c r="F7" s="1"/>
      <c r="G7" s="16"/>
      <c r="H7" s="1"/>
      <c r="I7" s="17"/>
      <c r="J7" s="18"/>
      <c r="K7" s="38"/>
      <c r="L7" s="41"/>
      <c r="M7" s="13"/>
      <c r="N7" s="14"/>
      <c r="O7" s="20"/>
      <c r="P7" s="16"/>
      <c r="Q7" s="1"/>
      <c r="R7" s="17"/>
    </row>
    <row r="8" spans="1:25" ht="15.75" customHeight="1">
      <c r="A8" s="35"/>
      <c r="B8" s="1"/>
      <c r="C8" s="16"/>
      <c r="D8" s="16"/>
      <c r="E8" s="1"/>
      <c r="F8" s="1"/>
      <c r="G8" s="16"/>
      <c r="H8" s="1"/>
      <c r="I8" s="17"/>
      <c r="J8" s="18"/>
      <c r="K8" s="38"/>
      <c r="L8" s="41"/>
      <c r="M8" s="13"/>
      <c r="N8" s="14"/>
      <c r="O8" s="20"/>
      <c r="P8" s="16"/>
      <c r="Q8" s="1"/>
      <c r="R8" s="17"/>
    </row>
    <row r="9" spans="1:25" ht="15.75" customHeight="1">
      <c r="A9" s="35"/>
      <c r="B9" s="1"/>
      <c r="C9" s="16"/>
      <c r="D9" s="16"/>
      <c r="E9" s="1"/>
      <c r="F9" s="1"/>
      <c r="G9" s="16"/>
      <c r="H9" s="1"/>
      <c r="I9" s="17"/>
      <c r="J9" s="18"/>
      <c r="K9" s="38"/>
      <c r="L9" s="41"/>
      <c r="M9" s="13"/>
      <c r="N9" s="14"/>
      <c r="O9" s="20"/>
      <c r="P9" s="16"/>
      <c r="Q9" s="1"/>
      <c r="R9" s="17"/>
    </row>
    <row r="10" spans="1:25" ht="15.75" customHeight="1">
      <c r="A10" s="35"/>
      <c r="B10" s="1"/>
      <c r="C10" s="16"/>
      <c r="D10" s="16"/>
      <c r="E10" s="1"/>
      <c r="F10" s="1"/>
      <c r="G10" s="16"/>
      <c r="H10" s="1"/>
      <c r="I10" s="17"/>
      <c r="J10" s="18"/>
      <c r="K10" s="38"/>
      <c r="L10" s="41"/>
      <c r="M10" s="13"/>
      <c r="N10" s="14"/>
      <c r="O10" s="20"/>
      <c r="P10" s="16"/>
      <c r="Q10" s="1"/>
      <c r="R10" s="17"/>
    </row>
    <row r="11" spans="1:25" ht="15.75" customHeight="1">
      <c r="A11" s="36"/>
      <c r="B11" s="22"/>
      <c r="C11" s="21"/>
      <c r="D11" s="21"/>
      <c r="E11" s="22"/>
      <c r="F11" s="22"/>
      <c r="G11" s="21"/>
      <c r="H11" s="22"/>
      <c r="I11" s="23"/>
      <c r="J11" s="24"/>
      <c r="K11" s="39"/>
      <c r="L11" s="42"/>
      <c r="M11" s="13"/>
      <c r="N11" s="14"/>
      <c r="O11" s="26"/>
      <c r="P11" s="21"/>
      <c r="Q11" s="22"/>
      <c r="R11" s="23"/>
    </row>
    <row r="12" spans="1:25" ht="12.75">
      <c r="A12" s="27"/>
      <c r="B12" s="10"/>
      <c r="C12" s="10"/>
      <c r="D12" s="10"/>
      <c r="E12" s="11"/>
      <c r="F12" s="11"/>
      <c r="G12" s="10"/>
      <c r="H12" s="11"/>
      <c r="I12" s="11"/>
      <c r="J12" s="14"/>
      <c r="K12" s="14"/>
      <c r="L12" s="19"/>
      <c r="M12" s="14"/>
      <c r="N12" s="14"/>
      <c r="O12" s="15"/>
      <c r="P12" s="10"/>
      <c r="Q12" s="11"/>
      <c r="R12" s="12"/>
    </row>
    <row r="13" spans="1:25" ht="15.75" customHeight="1">
      <c r="A13" s="27"/>
      <c r="B13" s="16"/>
      <c r="C13" s="16"/>
      <c r="D13" s="16"/>
      <c r="E13" s="1"/>
      <c r="F13" s="1"/>
      <c r="G13" s="16"/>
      <c r="H13" s="1"/>
      <c r="I13" s="1"/>
      <c r="J13" s="19"/>
      <c r="K13" s="19"/>
      <c r="L13" s="14"/>
      <c r="M13" s="14"/>
      <c r="N13" s="14"/>
      <c r="O13" s="20"/>
      <c r="P13" s="16"/>
      <c r="Q13" s="1"/>
      <c r="R13" s="17"/>
    </row>
    <row r="14" spans="1:25" ht="15.75" customHeight="1">
      <c r="A14" s="27"/>
      <c r="B14" s="16"/>
      <c r="C14" s="16"/>
      <c r="D14" s="16"/>
      <c r="E14" s="1"/>
      <c r="F14" s="1"/>
      <c r="G14" s="16"/>
      <c r="H14" s="1"/>
      <c r="I14" s="1"/>
      <c r="J14" s="19"/>
      <c r="K14" s="19"/>
      <c r="L14" s="14"/>
      <c r="M14" s="14"/>
      <c r="N14" s="14"/>
      <c r="O14" s="20"/>
      <c r="P14" s="16"/>
      <c r="Q14" s="1"/>
      <c r="R14" s="17"/>
    </row>
    <row r="15" spans="1:25" ht="15.75" customHeight="1">
      <c r="A15" s="27"/>
      <c r="B15" s="16"/>
      <c r="C15" s="16"/>
      <c r="D15" s="16"/>
      <c r="E15" s="1"/>
      <c r="F15" s="1"/>
      <c r="G15" s="16"/>
      <c r="H15" s="1"/>
      <c r="I15" s="1"/>
      <c r="J15" s="19"/>
      <c r="K15" s="19"/>
      <c r="L15" s="14"/>
      <c r="M15" s="14"/>
      <c r="N15" s="14"/>
      <c r="O15" s="20"/>
      <c r="P15" s="16"/>
      <c r="Q15" s="1"/>
      <c r="R15" s="17"/>
    </row>
    <row r="16" spans="1:25" ht="15.75" customHeight="1">
      <c r="A16" s="27"/>
      <c r="B16" s="16"/>
      <c r="C16" s="16"/>
      <c r="D16" s="16"/>
      <c r="E16" s="1"/>
      <c r="F16" s="1"/>
      <c r="G16" s="16"/>
      <c r="H16" s="1"/>
      <c r="I16" s="1"/>
      <c r="J16" s="19"/>
      <c r="K16" s="19"/>
      <c r="L16" s="14"/>
      <c r="M16" s="14"/>
      <c r="N16" s="14"/>
      <c r="O16" s="20"/>
      <c r="P16" s="16"/>
      <c r="Q16" s="1"/>
      <c r="R16" s="17"/>
    </row>
    <row r="17" spans="1:28" ht="15.75" customHeight="1">
      <c r="A17" s="27"/>
      <c r="B17" s="21"/>
      <c r="C17" s="21"/>
      <c r="D17" s="21"/>
      <c r="E17" s="22"/>
      <c r="F17" s="22"/>
      <c r="G17" s="21"/>
      <c r="H17" s="22"/>
      <c r="I17" s="22"/>
      <c r="J17" s="25"/>
      <c r="K17" s="25"/>
      <c r="L17" s="14"/>
      <c r="M17" s="14"/>
      <c r="N17" s="14"/>
      <c r="O17" s="26"/>
      <c r="P17" s="21"/>
      <c r="Q17" s="22"/>
      <c r="R17" s="23"/>
    </row>
    <row r="18" spans="1:28" ht="12.75">
      <c r="A18" s="34"/>
      <c r="B18" s="11"/>
      <c r="C18" s="10"/>
      <c r="D18" s="10"/>
      <c r="E18" s="11"/>
      <c r="F18" s="11"/>
      <c r="G18" s="10"/>
      <c r="H18" s="11"/>
      <c r="I18" s="11"/>
      <c r="J18" s="28"/>
      <c r="K18" s="28"/>
      <c r="L18" s="28"/>
      <c r="M18" s="28"/>
      <c r="N18" s="28"/>
      <c r="O18" s="15"/>
      <c r="P18" s="10"/>
      <c r="Q18" s="11"/>
      <c r="R18" s="12"/>
    </row>
    <row r="19" spans="1:28" ht="15.75" customHeight="1">
      <c r="A19" s="35"/>
      <c r="B19" s="1"/>
      <c r="C19" s="16"/>
      <c r="D19" s="16"/>
      <c r="E19" s="1"/>
      <c r="F19" s="1"/>
      <c r="G19" s="16"/>
      <c r="H19" s="1"/>
      <c r="I19" s="1"/>
      <c r="J19" s="29"/>
      <c r="K19" s="29"/>
      <c r="L19" s="29"/>
      <c r="M19" s="29"/>
      <c r="N19" s="29"/>
      <c r="O19" s="20"/>
      <c r="P19" s="16"/>
      <c r="Q19" s="1"/>
      <c r="R19" s="17"/>
    </row>
    <row r="20" spans="1:28" ht="15.75" customHeight="1">
      <c r="A20" s="35"/>
      <c r="B20" s="1"/>
      <c r="C20" s="16"/>
      <c r="D20" s="16"/>
      <c r="E20" s="1"/>
      <c r="F20" s="1"/>
      <c r="G20" s="16"/>
      <c r="H20" s="1"/>
      <c r="I20" s="1"/>
      <c r="J20" s="29"/>
      <c r="K20" s="29"/>
      <c r="L20" s="29"/>
      <c r="M20" s="29"/>
      <c r="N20" s="29"/>
      <c r="O20" s="20"/>
      <c r="P20" s="16"/>
      <c r="Q20" s="1"/>
      <c r="R20" s="17"/>
    </row>
    <row r="21" spans="1:28" ht="15.75" customHeight="1">
      <c r="A21" s="35"/>
      <c r="B21" s="1"/>
      <c r="C21" s="16"/>
      <c r="D21" s="16"/>
      <c r="E21" s="1"/>
      <c r="F21" s="1"/>
      <c r="G21" s="16"/>
      <c r="H21" s="1"/>
      <c r="I21" s="1"/>
      <c r="J21" s="29"/>
      <c r="K21" s="29"/>
      <c r="L21" s="29"/>
      <c r="M21" s="29"/>
      <c r="N21" s="29"/>
      <c r="O21" s="20"/>
      <c r="P21" s="16"/>
      <c r="Q21" s="1"/>
      <c r="R21" s="17"/>
    </row>
    <row r="22" spans="1:28" ht="15.75" customHeight="1">
      <c r="A22" s="35"/>
      <c r="B22" s="1"/>
      <c r="C22" s="16"/>
      <c r="D22" s="16"/>
      <c r="E22" s="1"/>
      <c r="F22" s="1"/>
      <c r="G22" s="16"/>
      <c r="H22" s="1"/>
      <c r="I22" s="1"/>
      <c r="J22" s="29"/>
      <c r="K22" s="29"/>
      <c r="L22" s="29"/>
      <c r="M22" s="29"/>
      <c r="N22" s="29"/>
      <c r="O22" s="20"/>
      <c r="P22" s="16"/>
      <c r="Q22" s="1"/>
      <c r="R22" s="17"/>
    </row>
    <row r="23" spans="1:28" ht="15.75" customHeight="1">
      <c r="A23" s="36"/>
      <c r="B23" s="22"/>
      <c r="C23" s="21"/>
      <c r="D23" s="21"/>
      <c r="E23" s="22"/>
      <c r="F23" s="22"/>
      <c r="G23" s="21"/>
      <c r="H23" s="22"/>
      <c r="I23" s="22"/>
      <c r="J23" s="30"/>
      <c r="K23" s="30"/>
      <c r="L23" s="30"/>
      <c r="M23" s="30"/>
      <c r="N23" s="30"/>
      <c r="O23" s="26"/>
      <c r="P23" s="21"/>
      <c r="Q23" s="22"/>
      <c r="R23" s="23"/>
    </row>
    <row r="24" spans="1:28" ht="12.75">
      <c r="A24" s="34"/>
      <c r="B24" s="11"/>
      <c r="C24" s="10"/>
      <c r="D24" s="10"/>
      <c r="E24" s="11"/>
      <c r="F24" s="11"/>
      <c r="G24" s="10"/>
      <c r="H24" s="11"/>
      <c r="I24" s="11"/>
      <c r="J24" s="28"/>
      <c r="K24" s="28"/>
      <c r="L24" s="28"/>
      <c r="M24" s="28"/>
      <c r="N24" s="28"/>
      <c r="O24" s="15"/>
      <c r="P24" s="10"/>
      <c r="Q24" s="11"/>
      <c r="R24" s="12"/>
      <c r="X24" s="31"/>
      <c r="Y24" s="31"/>
      <c r="Z24" s="31"/>
      <c r="AA24" s="31"/>
      <c r="AB24" s="31"/>
    </row>
    <row r="25" spans="1:28" ht="15.75" customHeight="1">
      <c r="A25" s="35"/>
      <c r="B25" s="1"/>
      <c r="C25" s="16"/>
      <c r="D25" s="16"/>
      <c r="E25" s="1"/>
      <c r="F25" s="1"/>
      <c r="G25" s="16"/>
      <c r="H25" s="1"/>
      <c r="I25" s="1"/>
      <c r="J25" s="29"/>
      <c r="K25" s="29"/>
      <c r="L25" s="29"/>
      <c r="M25" s="29"/>
      <c r="N25" s="29"/>
      <c r="O25" s="20"/>
      <c r="P25" s="16"/>
      <c r="Q25" s="1"/>
      <c r="R25" s="17"/>
    </row>
    <row r="26" spans="1:28" ht="15.75" customHeight="1">
      <c r="A26" s="35"/>
      <c r="B26" s="1"/>
      <c r="C26" s="16"/>
      <c r="D26" s="16"/>
      <c r="E26" s="1"/>
      <c r="F26" s="1"/>
      <c r="G26" s="16"/>
      <c r="H26" s="1"/>
      <c r="I26" s="1"/>
      <c r="J26" s="29"/>
      <c r="K26" s="29"/>
      <c r="L26" s="29"/>
      <c r="M26" s="29"/>
      <c r="N26" s="29"/>
      <c r="O26" s="20"/>
      <c r="P26" s="16"/>
      <c r="Q26" s="1"/>
      <c r="R26" s="17"/>
    </row>
    <row r="27" spans="1:28" ht="15.75" customHeight="1">
      <c r="A27" s="35"/>
      <c r="B27" s="1"/>
      <c r="C27" s="16"/>
      <c r="D27" s="16"/>
      <c r="E27" s="1"/>
      <c r="F27" s="1"/>
      <c r="G27" s="16"/>
      <c r="H27" s="1"/>
      <c r="I27" s="1"/>
      <c r="J27" s="29"/>
      <c r="K27" s="29"/>
      <c r="L27" s="29"/>
      <c r="M27" s="29"/>
      <c r="N27" s="29"/>
      <c r="O27" s="20"/>
      <c r="P27" s="16"/>
      <c r="Q27" s="32"/>
      <c r="R27" s="17"/>
    </row>
    <row r="28" spans="1:28" ht="15.75" customHeight="1">
      <c r="A28" s="35"/>
      <c r="B28" s="1"/>
      <c r="C28" s="16"/>
      <c r="D28" s="16"/>
      <c r="E28" s="1"/>
      <c r="F28" s="1"/>
      <c r="G28" s="16"/>
      <c r="H28" s="1"/>
      <c r="I28" s="1"/>
      <c r="J28" s="29"/>
      <c r="K28" s="29"/>
      <c r="L28" s="29"/>
      <c r="M28" s="29"/>
      <c r="N28" s="29"/>
      <c r="O28" s="20"/>
      <c r="P28" s="16"/>
      <c r="Q28" s="1"/>
      <c r="R28" s="17"/>
    </row>
    <row r="29" spans="1:28" ht="15.75" customHeight="1">
      <c r="A29" s="36"/>
      <c r="B29" s="22"/>
      <c r="C29" s="21"/>
      <c r="D29" s="21"/>
      <c r="E29" s="22"/>
      <c r="F29" s="22"/>
      <c r="G29" s="21"/>
      <c r="H29" s="22"/>
      <c r="I29" s="22"/>
      <c r="J29" s="30"/>
      <c r="K29" s="30"/>
      <c r="L29" s="30"/>
      <c r="M29" s="30"/>
      <c r="N29" s="30"/>
      <c r="O29" s="26"/>
      <c r="P29" s="21"/>
      <c r="Q29" s="22"/>
      <c r="R29" s="23"/>
    </row>
    <row r="30" spans="1:28" ht="12.75">
      <c r="A30" s="35"/>
      <c r="B30" s="11"/>
      <c r="C30" s="10"/>
      <c r="D30" s="10"/>
      <c r="E30" s="11"/>
      <c r="F30" s="11"/>
      <c r="G30" s="10"/>
      <c r="H30" s="11"/>
      <c r="I30" s="11"/>
      <c r="J30" s="28"/>
      <c r="K30" s="28"/>
      <c r="L30" s="28"/>
      <c r="M30" s="28"/>
      <c r="N30" s="28"/>
      <c r="O30" s="15"/>
      <c r="P30" s="10"/>
      <c r="Q30" s="11"/>
      <c r="R30" s="12"/>
    </row>
    <row r="31" spans="1:28" ht="15.75" customHeight="1">
      <c r="A31" s="35"/>
      <c r="B31" s="1"/>
      <c r="C31" s="16"/>
      <c r="D31" s="16"/>
      <c r="E31" s="1"/>
      <c r="F31" s="1"/>
      <c r="G31" s="16"/>
      <c r="H31" s="1"/>
      <c r="I31" s="1"/>
      <c r="J31" s="29"/>
      <c r="K31" s="29"/>
      <c r="L31" s="29"/>
      <c r="M31" s="29"/>
      <c r="N31" s="29"/>
      <c r="O31" s="20"/>
      <c r="P31" s="16"/>
      <c r="Q31" s="1"/>
      <c r="R31" s="17"/>
    </row>
    <row r="32" spans="1:28" ht="15.75" customHeight="1">
      <c r="A32" s="35"/>
      <c r="B32" s="1"/>
      <c r="C32" s="16"/>
      <c r="D32" s="16"/>
      <c r="E32" s="1"/>
      <c r="F32" s="1"/>
      <c r="G32" s="16"/>
      <c r="H32" s="1"/>
      <c r="I32" s="1"/>
      <c r="J32" s="29"/>
      <c r="K32" s="29"/>
      <c r="L32" s="29"/>
      <c r="M32" s="29"/>
      <c r="N32" s="29"/>
      <c r="O32" s="20"/>
      <c r="P32" s="16"/>
      <c r="Q32" s="1"/>
      <c r="R32" s="17"/>
    </row>
    <row r="33" spans="1:18" ht="15.75" customHeight="1">
      <c r="A33" s="35"/>
      <c r="B33" s="1"/>
      <c r="C33" s="16"/>
      <c r="D33" s="16"/>
      <c r="E33" s="1"/>
      <c r="F33" s="1"/>
      <c r="G33" s="16"/>
      <c r="H33" s="1"/>
      <c r="I33" s="1"/>
      <c r="J33" s="29"/>
      <c r="K33" s="29"/>
      <c r="L33" s="29"/>
      <c r="M33" s="29"/>
      <c r="N33" s="29"/>
      <c r="O33" s="20"/>
      <c r="P33" s="16"/>
      <c r="Q33" s="32"/>
      <c r="R33" s="17"/>
    </row>
    <row r="34" spans="1:18" ht="15.75" customHeight="1">
      <c r="A34" s="35"/>
      <c r="B34" s="1"/>
      <c r="C34" s="16"/>
      <c r="D34" s="16"/>
      <c r="E34" s="1"/>
      <c r="F34" s="1"/>
      <c r="G34" s="16"/>
      <c r="H34" s="1"/>
      <c r="I34" s="1"/>
      <c r="J34" s="29"/>
      <c r="K34" s="29"/>
      <c r="L34" s="29"/>
      <c r="M34" s="29"/>
      <c r="N34" s="29"/>
      <c r="O34" s="20"/>
      <c r="P34" s="16"/>
      <c r="Q34" s="1"/>
      <c r="R34" s="17"/>
    </row>
    <row r="35" spans="1:18" ht="15.75" customHeight="1">
      <c r="A35" s="36"/>
      <c r="B35" s="22"/>
      <c r="C35" s="21"/>
      <c r="D35" s="21"/>
      <c r="E35" s="22"/>
      <c r="F35" s="22"/>
      <c r="G35" s="21"/>
      <c r="H35" s="22"/>
      <c r="I35" s="22"/>
      <c r="J35" s="30"/>
      <c r="K35" s="30"/>
      <c r="L35" s="30"/>
      <c r="M35" s="30"/>
      <c r="N35" s="30"/>
      <c r="O35" s="26"/>
      <c r="P35" s="21"/>
      <c r="Q35" s="22"/>
      <c r="R35" s="23"/>
    </row>
    <row r="36" spans="1:18" ht="12.75">
      <c r="A36" s="34"/>
      <c r="B36" s="11"/>
      <c r="C36" s="10"/>
      <c r="D36" s="10"/>
      <c r="E36" s="11"/>
      <c r="F36" s="11"/>
      <c r="G36" s="10"/>
      <c r="H36" s="11"/>
      <c r="I36" s="11"/>
      <c r="J36" s="28"/>
      <c r="K36" s="28"/>
      <c r="L36" s="28"/>
      <c r="M36" s="28"/>
      <c r="N36" s="28"/>
      <c r="O36" s="15"/>
      <c r="P36" s="10"/>
      <c r="Q36" s="11"/>
      <c r="R36" s="12"/>
    </row>
    <row r="37" spans="1:18" ht="15.75" customHeight="1">
      <c r="A37" s="35"/>
      <c r="B37" s="1"/>
      <c r="C37" s="16"/>
      <c r="D37" s="16"/>
      <c r="E37" s="1"/>
      <c r="F37" s="1"/>
      <c r="G37" s="16"/>
      <c r="H37" s="1"/>
      <c r="I37" s="1"/>
      <c r="J37" s="29"/>
      <c r="K37" s="29"/>
      <c r="L37" s="29"/>
      <c r="M37" s="29"/>
      <c r="N37" s="29"/>
      <c r="O37" s="20"/>
      <c r="P37" s="16"/>
      <c r="Q37" s="1"/>
      <c r="R37" s="17"/>
    </row>
    <row r="38" spans="1:18" ht="15.75" customHeight="1">
      <c r="A38" s="35"/>
      <c r="B38" s="1"/>
      <c r="C38" s="16"/>
      <c r="D38" s="16"/>
      <c r="E38" s="1"/>
      <c r="F38" s="1"/>
      <c r="G38" s="16"/>
      <c r="H38" s="1"/>
      <c r="I38" s="1"/>
      <c r="J38" s="29"/>
      <c r="K38" s="29"/>
      <c r="L38" s="29"/>
      <c r="M38" s="29"/>
      <c r="N38" s="29"/>
      <c r="O38" s="20"/>
      <c r="P38" s="16"/>
      <c r="Q38" s="1"/>
      <c r="R38" s="17"/>
    </row>
    <row r="39" spans="1:18" ht="15.75" customHeight="1">
      <c r="A39" s="35"/>
      <c r="B39" s="1"/>
      <c r="C39" s="16"/>
      <c r="D39" s="16"/>
      <c r="E39" s="1"/>
      <c r="F39" s="1"/>
      <c r="G39" s="16"/>
      <c r="H39" s="1"/>
      <c r="I39" s="1"/>
      <c r="J39" s="29"/>
      <c r="K39" s="29"/>
      <c r="L39" s="29"/>
      <c r="M39" s="29"/>
      <c r="N39" s="29"/>
      <c r="O39" s="20"/>
      <c r="P39" s="16"/>
      <c r="Q39" s="32"/>
      <c r="R39" s="17"/>
    </row>
    <row r="40" spans="1:18" ht="15.75" customHeight="1">
      <c r="A40" s="35"/>
      <c r="B40" s="1"/>
      <c r="C40" s="16"/>
      <c r="D40" s="16"/>
      <c r="E40" s="1"/>
      <c r="F40" s="1"/>
      <c r="G40" s="16"/>
      <c r="H40" s="1"/>
      <c r="I40" s="1"/>
      <c r="J40" s="29"/>
      <c r="K40" s="29"/>
      <c r="L40" s="29"/>
      <c r="M40" s="29"/>
      <c r="N40" s="29"/>
      <c r="O40" s="20"/>
      <c r="P40" s="16"/>
      <c r="Q40" s="1"/>
      <c r="R40" s="17"/>
    </row>
    <row r="41" spans="1:18" ht="15.75" customHeight="1">
      <c r="A41" s="36"/>
      <c r="B41" s="22"/>
      <c r="C41" s="21"/>
      <c r="D41" s="21"/>
      <c r="E41" s="22"/>
      <c r="F41" s="22"/>
      <c r="G41" s="21"/>
      <c r="H41" s="22"/>
      <c r="I41" s="22"/>
      <c r="J41" s="30"/>
      <c r="K41" s="30"/>
      <c r="L41" s="30"/>
      <c r="M41" s="30"/>
      <c r="N41" s="30"/>
      <c r="O41" s="26"/>
      <c r="P41" s="21"/>
      <c r="Q41" s="22"/>
      <c r="R41" s="23"/>
    </row>
    <row r="44" spans="1:18" ht="12.75"/>
    <row r="45" spans="1:18" ht="12.75"/>
    <row r="46" spans="1:18" ht="12.75"/>
    <row r="47" spans="1:18" ht="12.75"/>
    <row r="48" spans="1:1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</sheetData>
  <mergeCells count="7">
    <mergeCell ref="D3:I3"/>
    <mergeCell ref="J3:N3"/>
    <mergeCell ref="O3:R3"/>
    <mergeCell ref="D4:F4"/>
    <mergeCell ref="G4:I4"/>
    <mergeCell ref="L4:M4"/>
    <mergeCell ref="P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CH4_1</vt:lpstr>
      <vt:lpstr>CH4_2</vt:lpstr>
      <vt:lpstr>copia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Sebastián  Forero</cp:lastModifiedBy>
  <dcterms:modified xsi:type="dcterms:W3CDTF">2024-03-17T23:00:05Z</dcterms:modified>
</cp:coreProperties>
</file>