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Automaticacion de procesos de Manufactura\Proyecto\"/>
    </mc:Choice>
  </mc:AlternateContent>
  <xr:revisionPtr revIDLastSave="0" documentId="8_{B0CE1108-5213-4FF9-A823-8FB4D1BC3083}" xr6:coauthVersionLast="47" xr6:coauthVersionMax="47" xr10:uidLastSave="{00000000-0000-0000-0000-000000000000}"/>
  <bookViews>
    <workbookView xWindow="20370" yWindow="-120" windowWidth="19440" windowHeight="15600" xr2:uid="{FA730B82-1134-4DDC-9A95-063D803BF157}"/>
  </bookViews>
  <sheets>
    <sheet name="Fresa manua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3" i="1" l="1"/>
  <c r="B17" i="1"/>
  <c r="B2" i="1"/>
  <c r="B4" i="1"/>
  <c r="B16" i="1"/>
  <c r="B14" i="1"/>
  <c r="B12" i="1"/>
  <c r="B7" i="1"/>
  <c r="B3" i="1"/>
  <c r="B39" i="1"/>
  <c r="B38" i="1"/>
  <c r="B34" i="1"/>
  <c r="B35" i="1" s="1"/>
  <c r="B9" i="1"/>
  <c r="B15" i="1"/>
  <c r="B18" i="1" l="1"/>
  <c r="B19" i="1" s="1"/>
  <c r="B5" i="1"/>
  <c r="B6" i="1" s="1"/>
</calcChain>
</file>

<file path=xl/sharedStrings.xml><?xml version="1.0" encoding="utf-8"?>
<sst xmlns="http://schemas.openxmlformats.org/spreadsheetml/2006/main" count="64" uniqueCount="50">
  <si>
    <t xml:space="preserve">Valor </t>
  </si>
  <si>
    <t>Unidades</t>
  </si>
  <si>
    <t>Y (Produccion)</t>
  </si>
  <si>
    <t>unidades/año</t>
  </si>
  <si>
    <t>unidades /mes</t>
  </si>
  <si>
    <t>unidades/dia</t>
  </si>
  <si>
    <t>unidades/hora</t>
  </si>
  <si>
    <t>unidades /min</t>
  </si>
  <si>
    <t>PC (Capcidad de produccion)</t>
  </si>
  <si>
    <t xml:space="preserve">unidades/año </t>
  </si>
  <si>
    <t>L (mano de obra)</t>
  </si>
  <si>
    <t xml:space="preserve">Trabajadores </t>
  </si>
  <si>
    <t>PL (productividad mano de obra)</t>
  </si>
  <si>
    <t>unides / trabajadores /mes</t>
  </si>
  <si>
    <t xml:space="preserve">Turnos de trabajo </t>
  </si>
  <si>
    <t>horas/dia</t>
  </si>
  <si>
    <t>dias /semana</t>
  </si>
  <si>
    <t>TD (tiempo disponoble)</t>
  </si>
  <si>
    <t>horas/mes</t>
  </si>
  <si>
    <t xml:space="preserve">T (takt time) </t>
  </si>
  <si>
    <t>min</t>
  </si>
  <si>
    <t>U ( utilizacion)</t>
  </si>
  <si>
    <t>%</t>
  </si>
  <si>
    <t>RP (Tasa de produccion)</t>
  </si>
  <si>
    <t>Etapas</t>
  </si>
  <si>
    <t>transporte</t>
  </si>
  <si>
    <t xml:space="preserve">inspeccion visual </t>
  </si>
  <si>
    <t>Demanda</t>
  </si>
  <si>
    <t>dia</t>
  </si>
  <si>
    <t xml:space="preserve">Etapa </t>
  </si>
  <si>
    <t xml:space="preserve">Tiempo </t>
  </si>
  <si>
    <t>Canastas a banda transportadora</t>
  </si>
  <si>
    <t>s</t>
  </si>
  <si>
    <t xml:space="preserve">banda transportadora a puesto de trabajo </t>
  </si>
  <si>
    <t>unidades</t>
  </si>
  <si>
    <t>llenado bandeja</t>
  </si>
  <si>
    <t>Pesado</t>
  </si>
  <si>
    <t>Sellado recipiente</t>
  </si>
  <si>
    <t>h</t>
  </si>
  <si>
    <t>Transporte al llenado de cajas</t>
  </si>
  <si>
    <t xml:space="preserve">llenado de cajas </t>
  </si>
  <si>
    <t>transporte caja a palet</t>
  </si>
  <si>
    <t xml:space="preserve">Transporte de cajas </t>
  </si>
  <si>
    <t>Toatal</t>
  </si>
  <si>
    <t xml:space="preserve">Turno de trabajo </t>
  </si>
  <si>
    <t>h/dia</t>
  </si>
  <si>
    <t>canastas en un dia por trabajador</t>
  </si>
  <si>
    <t>8 canastas por caja</t>
  </si>
  <si>
    <t>Ampacadores</t>
  </si>
  <si>
    <t xml:space="preserve"> cajanastas de fresa/dia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</si>
</sst>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Arial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/>
    <xf numFmtId="0" fontId="1" fillId="0" borderId="2" xfId="0" applyFont="1" applyBorder="1" applyAlignment="1">
      <alignment vertical="center"/>
    </xf>
    <xf numFmtId="0" fontId="2" fillId="0" borderId="3" xfId="0" applyFont="1" applyBorder="1"/>
    <xf numFmtId="0" fontId="2" fillId="0" borderId="4" xfId="0" applyFont="1" applyBorder="1"/>
    <xf numFmtId="0" fontId="1" fillId="0" borderId="1" xfId="0" applyFont="1" applyBorder="1" applyAlignment="1">
      <alignment vertical="center"/>
    </xf>
    <xf numFmtId="0" fontId="1" fillId="2" borderId="1" xfId="0" applyFont="1" applyFill="1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/>
    <xf numFmtId="0" fontId="0" fillId="0" borderId="5" xfId="0" applyBorder="1"/>
    <xf numFmtId="0" fontId="0" fillId="0" borderId="5" xfId="0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1" fillId="0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098CD5-09A6-4A8F-BA4D-304564A0C881}">
  <dimension ref="A1:E39"/>
  <sheetViews>
    <sheetView tabSelected="1" workbookViewId="0">
      <selection activeCell="B16" sqref="B16"/>
    </sheetView>
  </sheetViews>
  <sheetFormatPr baseColWidth="10" defaultRowHeight="15" x14ac:dyDescent="0.25"/>
  <cols>
    <col min="1" max="1" width="30.42578125" customWidth="1"/>
    <col min="2" max="2" width="19.140625" customWidth="1"/>
    <col min="3" max="3" width="26.28515625" customWidth="1"/>
  </cols>
  <sheetData>
    <row r="1" spans="1:5" x14ac:dyDescent="0.25">
      <c r="A1" s="1"/>
      <c r="B1" s="1" t="s">
        <v>0</v>
      </c>
      <c r="C1" s="1" t="s">
        <v>1</v>
      </c>
      <c r="E1" t="s">
        <v>24</v>
      </c>
    </row>
    <row r="2" spans="1:5" x14ac:dyDescent="0.25">
      <c r="A2" s="2" t="s">
        <v>2</v>
      </c>
      <c r="B2" s="1">
        <f>B3*12</f>
        <v>1987200</v>
      </c>
      <c r="C2" s="1" t="s">
        <v>3</v>
      </c>
      <c r="E2" t="s">
        <v>25</v>
      </c>
    </row>
    <row r="3" spans="1:5" x14ac:dyDescent="0.25">
      <c r="A3" s="3"/>
      <c r="B3" s="15">
        <f>B4*30</f>
        <v>165600</v>
      </c>
      <c r="C3" s="1" t="s">
        <v>4</v>
      </c>
      <c r="E3" t="s">
        <v>26</v>
      </c>
    </row>
    <row r="4" spans="1:5" x14ac:dyDescent="0.25">
      <c r="A4" s="3"/>
      <c r="B4" s="6">
        <f>B39</f>
        <v>5520</v>
      </c>
      <c r="C4" s="1" t="s">
        <v>5</v>
      </c>
    </row>
    <row r="5" spans="1:5" x14ac:dyDescent="0.25">
      <c r="A5" s="3"/>
      <c r="B5" s="1">
        <f>B4/24</f>
        <v>230</v>
      </c>
      <c r="C5" s="1" t="s">
        <v>6</v>
      </c>
    </row>
    <row r="6" spans="1:5" x14ac:dyDescent="0.25">
      <c r="A6" s="4"/>
      <c r="B6" s="1">
        <f>B5/60</f>
        <v>3.8333333333333335</v>
      </c>
      <c r="C6" s="1" t="s">
        <v>7</v>
      </c>
    </row>
    <row r="7" spans="1:5" x14ac:dyDescent="0.25">
      <c r="A7" s="1" t="s">
        <v>8</v>
      </c>
      <c r="B7" s="1">
        <f>B2*1.2</f>
        <v>2384640</v>
      </c>
      <c r="C7" s="1" t="s">
        <v>9</v>
      </c>
    </row>
    <row r="8" spans="1:5" x14ac:dyDescent="0.25">
      <c r="A8" s="1" t="s">
        <v>10</v>
      </c>
      <c r="B8" s="6">
        <v>20</v>
      </c>
      <c r="C8" s="1" t="s">
        <v>11</v>
      </c>
    </row>
    <row r="9" spans="1:5" x14ac:dyDescent="0.25">
      <c r="A9" s="5" t="s">
        <v>12</v>
      </c>
      <c r="B9" s="1">
        <f>B3/B8</f>
        <v>8280</v>
      </c>
      <c r="C9" s="1" t="s">
        <v>13</v>
      </c>
    </row>
    <row r="10" spans="1:5" x14ac:dyDescent="0.25">
      <c r="A10" s="2" t="s">
        <v>14</v>
      </c>
      <c r="B10" s="6">
        <v>8</v>
      </c>
      <c r="C10" s="1" t="s">
        <v>15</v>
      </c>
    </row>
    <row r="11" spans="1:5" x14ac:dyDescent="0.25">
      <c r="A11" s="4"/>
      <c r="B11" s="6">
        <v>6</v>
      </c>
      <c r="C11" s="1" t="s">
        <v>16</v>
      </c>
    </row>
    <row r="12" spans="1:5" x14ac:dyDescent="0.25">
      <c r="A12" s="5" t="s">
        <v>17</v>
      </c>
      <c r="B12" s="1">
        <f>B10*B11*4</f>
        <v>192</v>
      </c>
      <c r="C12" s="1" t="s">
        <v>18</v>
      </c>
    </row>
    <row r="13" spans="1:5" x14ac:dyDescent="0.25">
      <c r="A13" s="5" t="s">
        <v>19</v>
      </c>
      <c r="B13" s="1">
        <f>B12/B3*60</f>
        <v>6.9565217391304349E-2</v>
      </c>
      <c r="C13" s="1" t="s">
        <v>20</v>
      </c>
    </row>
    <row r="14" spans="1:5" x14ac:dyDescent="0.25">
      <c r="A14" s="5" t="s">
        <v>21</v>
      </c>
      <c r="B14" s="1">
        <f>B2/B7*100</f>
        <v>83.333333333333343</v>
      </c>
      <c r="C14" s="1" t="s">
        <v>22</v>
      </c>
    </row>
    <row r="15" spans="1:5" x14ac:dyDescent="0.25">
      <c r="A15" s="2" t="s">
        <v>23</v>
      </c>
      <c r="B15" s="1">
        <f>B2</f>
        <v>1987200</v>
      </c>
      <c r="C15" s="1" t="s">
        <v>3</v>
      </c>
    </row>
    <row r="16" spans="1:5" x14ac:dyDescent="0.25">
      <c r="A16" s="3"/>
      <c r="B16" s="1">
        <f>B15/12</f>
        <v>165600</v>
      </c>
      <c r="C16" s="1" t="s">
        <v>4</v>
      </c>
    </row>
    <row r="17" spans="1:4" x14ac:dyDescent="0.25">
      <c r="A17" s="3"/>
      <c r="B17" s="1">
        <f>B15/(B11/7*365)</f>
        <v>6351.7808219178087</v>
      </c>
      <c r="C17" s="1" t="s">
        <v>5</v>
      </c>
    </row>
    <row r="18" spans="1:4" x14ac:dyDescent="0.25">
      <c r="A18" s="3"/>
      <c r="B18" s="1">
        <f>B17/8</f>
        <v>793.97260273972609</v>
      </c>
      <c r="C18" s="1" t="s">
        <v>6</v>
      </c>
    </row>
    <row r="19" spans="1:4" x14ac:dyDescent="0.25">
      <c r="A19" s="4"/>
      <c r="B19" s="1">
        <f>B18/60</f>
        <v>13.232876712328768</v>
      </c>
      <c r="C19" s="1" t="s">
        <v>7</v>
      </c>
    </row>
    <row r="21" spans="1:4" x14ac:dyDescent="0.25">
      <c r="A21" s="7" t="s">
        <v>27</v>
      </c>
      <c r="C21" s="8"/>
    </row>
    <row r="22" spans="1:4" x14ac:dyDescent="0.25">
      <c r="A22" s="7" t="s">
        <v>48</v>
      </c>
      <c r="B22">
        <v>20</v>
      </c>
      <c r="C22" s="8" t="s">
        <v>28</v>
      </c>
    </row>
    <row r="24" spans="1:4" x14ac:dyDescent="0.25">
      <c r="A24" s="10" t="s">
        <v>29</v>
      </c>
      <c r="B24" s="10" t="s">
        <v>30</v>
      </c>
      <c r="C24" s="11" t="s">
        <v>34</v>
      </c>
    </row>
    <row r="25" spans="1:4" x14ac:dyDescent="0.25">
      <c r="A25" s="10" t="s">
        <v>31</v>
      </c>
      <c r="B25" s="10">
        <v>7</v>
      </c>
      <c r="C25" s="10" t="s">
        <v>32</v>
      </c>
    </row>
    <row r="26" spans="1:4" ht="30" x14ac:dyDescent="0.25">
      <c r="A26" s="12" t="s">
        <v>33</v>
      </c>
      <c r="B26" s="10">
        <v>30</v>
      </c>
      <c r="C26" s="11" t="s">
        <v>32</v>
      </c>
    </row>
    <row r="27" spans="1:4" x14ac:dyDescent="0.25">
      <c r="A27" s="10" t="s">
        <v>35</v>
      </c>
      <c r="B27" s="10">
        <v>25</v>
      </c>
      <c r="C27" s="10" t="s">
        <v>32</v>
      </c>
    </row>
    <row r="28" spans="1:4" x14ac:dyDescent="0.25">
      <c r="A28" s="10" t="s">
        <v>36</v>
      </c>
      <c r="B28" s="10">
        <v>5</v>
      </c>
      <c r="C28" s="11" t="s">
        <v>32</v>
      </c>
    </row>
    <row r="29" spans="1:4" x14ac:dyDescent="0.25">
      <c r="A29" s="10" t="s">
        <v>37</v>
      </c>
      <c r="B29" s="10">
        <v>3</v>
      </c>
      <c r="C29" s="10" t="s">
        <v>32</v>
      </c>
    </row>
    <row r="30" spans="1:4" x14ac:dyDescent="0.25">
      <c r="A30" s="10" t="s">
        <v>39</v>
      </c>
      <c r="B30" s="10">
        <v>30</v>
      </c>
      <c r="C30" s="11" t="s">
        <v>32</v>
      </c>
    </row>
    <row r="31" spans="1:4" x14ac:dyDescent="0.25">
      <c r="A31" s="10" t="s">
        <v>40</v>
      </c>
      <c r="B31" s="10">
        <v>8</v>
      </c>
      <c r="C31" s="10" t="s">
        <v>32</v>
      </c>
      <c r="D31" t="s">
        <v>47</v>
      </c>
    </row>
    <row r="32" spans="1:4" x14ac:dyDescent="0.25">
      <c r="A32" s="13" t="s">
        <v>42</v>
      </c>
      <c r="B32" s="10">
        <v>15</v>
      </c>
      <c r="C32" s="10" t="s">
        <v>32</v>
      </c>
    </row>
    <row r="33" spans="1:3" x14ac:dyDescent="0.25">
      <c r="A33" s="13" t="s">
        <v>41</v>
      </c>
      <c r="B33" s="13">
        <v>10</v>
      </c>
      <c r="C33" s="13" t="s">
        <v>32</v>
      </c>
    </row>
    <row r="34" spans="1:3" x14ac:dyDescent="0.25">
      <c r="A34" s="14" t="s">
        <v>43</v>
      </c>
      <c r="B34" s="9">
        <f>SUM(B25:B30)+SUM(B31:B33)/8</f>
        <v>104.125</v>
      </c>
      <c r="C34" s="13" t="s">
        <v>32</v>
      </c>
    </row>
    <row r="35" spans="1:3" x14ac:dyDescent="0.25">
      <c r="A35" s="14"/>
      <c r="B35" s="9">
        <f>B34/3600</f>
        <v>2.8923611111111112E-2</v>
      </c>
      <c r="C35" s="13" t="s">
        <v>38</v>
      </c>
    </row>
    <row r="37" spans="1:3" x14ac:dyDescent="0.25">
      <c r="A37" s="13" t="s">
        <v>44</v>
      </c>
      <c r="B37" s="9">
        <v>8</v>
      </c>
      <c r="C37" s="13" t="s">
        <v>45</v>
      </c>
    </row>
    <row r="38" spans="1:3" x14ac:dyDescent="0.25">
      <c r="A38" s="13" t="s">
        <v>46</v>
      </c>
      <c r="B38" s="9">
        <f>ROUNDDOWN(B37/B35,0)</f>
        <v>276</v>
      </c>
      <c r="C38" s="9"/>
    </row>
    <row r="39" spans="1:3" x14ac:dyDescent="0.25">
      <c r="A39" s="9"/>
      <c r="B39" s="9">
        <f>B38*B22</f>
        <v>5520</v>
      </c>
      <c r="C39" s="13" t="s">
        <v>49</v>
      </c>
    </row>
  </sheetData>
  <mergeCells count="4">
    <mergeCell ref="A2:A6"/>
    <mergeCell ref="A10:A11"/>
    <mergeCell ref="A15:A19"/>
    <mergeCell ref="A34:A3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Fresa manual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Rojas Arredondo</dc:creator>
  <cp:lastModifiedBy>Felipe Rojas Arredondo</cp:lastModifiedBy>
  <dcterms:created xsi:type="dcterms:W3CDTF">2021-11-24T22:54:04Z</dcterms:created>
  <dcterms:modified xsi:type="dcterms:W3CDTF">2021-11-30T00:05:07Z</dcterms:modified>
</cp:coreProperties>
</file>