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e8f0f7aeab8285/Escritorio/XIISEM/APM/"/>
    </mc:Choice>
  </mc:AlternateContent>
  <xr:revisionPtr revIDLastSave="107" documentId="14_{0F4FD391-A12A-46C5-8D84-A9B7780CD0BA}" xr6:coauthVersionLast="47" xr6:coauthVersionMax="47" xr10:uidLastSave="{1102D107-54D6-4C5F-ACE0-48817E2FC2BE}"/>
  <bookViews>
    <workbookView xWindow="-120" yWindow="-120" windowWidth="20730" windowHeight="11160" xr2:uid="{FA730B82-1134-4DDC-9A95-063D803BF157}"/>
  </bookViews>
  <sheets>
    <sheet name="Limón manu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38" i="3" s="1"/>
  <c r="B41" i="3" s="1"/>
  <c r="B12" i="3"/>
  <c r="B42" i="3" l="1"/>
  <c r="B4" i="3" s="1"/>
  <c r="B5" i="3" l="1"/>
  <c r="B6" i="3" s="1"/>
  <c r="B3" i="3"/>
  <c r="B13" i="3" s="1"/>
  <c r="B9" i="3" l="1"/>
  <c r="B2" i="3"/>
  <c r="B7" i="3"/>
  <c r="B14" i="3" s="1"/>
  <c r="B15" i="3"/>
  <c r="B17" i="3" l="1"/>
  <c r="B18" i="3" s="1"/>
  <c r="B19" i="3" s="1"/>
  <c r="B16" i="3"/>
</calcChain>
</file>

<file path=xl/sharedStrings.xml><?xml version="1.0" encoding="utf-8"?>
<sst xmlns="http://schemas.openxmlformats.org/spreadsheetml/2006/main" count="72" uniqueCount="56">
  <si>
    <t xml:space="preserve">Valor </t>
  </si>
  <si>
    <t>Unidades</t>
  </si>
  <si>
    <t>Y (Produccion)</t>
  </si>
  <si>
    <t>unidades/año</t>
  </si>
  <si>
    <t>unidades /mes</t>
  </si>
  <si>
    <t>unidades/dia</t>
  </si>
  <si>
    <t>unidades/hora</t>
  </si>
  <si>
    <t>unidades /min</t>
  </si>
  <si>
    <t>PC (Capcidad de produccion)</t>
  </si>
  <si>
    <t xml:space="preserve">unidades/año </t>
  </si>
  <si>
    <t>L (mano de obra)</t>
  </si>
  <si>
    <t xml:space="preserve">Trabajadores </t>
  </si>
  <si>
    <t>PL (productividad mano de obra)</t>
  </si>
  <si>
    <t>unides / trabajadores /mes</t>
  </si>
  <si>
    <t xml:space="preserve">Turnos de trabajo </t>
  </si>
  <si>
    <t>horas/dia</t>
  </si>
  <si>
    <t>dias /semana</t>
  </si>
  <si>
    <t>TD (tiempo disponoble)</t>
  </si>
  <si>
    <t>horas/mes</t>
  </si>
  <si>
    <t xml:space="preserve">T (takt time) </t>
  </si>
  <si>
    <t>min</t>
  </si>
  <si>
    <t>U ( utilizacion)</t>
  </si>
  <si>
    <t>%</t>
  </si>
  <si>
    <t>RP (Tasa de produccion)</t>
  </si>
  <si>
    <t>Etapas</t>
  </si>
  <si>
    <t>transporte</t>
  </si>
  <si>
    <t xml:space="preserve">inspeccion visual </t>
  </si>
  <si>
    <t>Demanda</t>
  </si>
  <si>
    <t>dia</t>
  </si>
  <si>
    <t xml:space="preserve">Etapa </t>
  </si>
  <si>
    <t xml:space="preserve">Tiempo </t>
  </si>
  <si>
    <t>s</t>
  </si>
  <si>
    <t>unidades</t>
  </si>
  <si>
    <t>h</t>
  </si>
  <si>
    <t xml:space="preserve">Turno de trabajo </t>
  </si>
  <si>
    <t>h/dia</t>
  </si>
  <si>
    <t>Empacadores</t>
  </si>
  <si>
    <t>Poner limones en la banda</t>
  </si>
  <si>
    <t>transporte a la estación de selección</t>
  </si>
  <si>
    <t>selección</t>
  </si>
  <si>
    <t>1 Kg limon</t>
  </si>
  <si>
    <t>transporte a la estación de lavado</t>
  </si>
  <si>
    <t>lavado</t>
  </si>
  <si>
    <t>secado</t>
  </si>
  <si>
    <t>Encerado</t>
  </si>
  <si>
    <t>Transporte a enmallado</t>
  </si>
  <si>
    <t>enmallado</t>
  </si>
  <si>
    <t>Total</t>
  </si>
  <si>
    <t>Transporte a paletizado</t>
  </si>
  <si>
    <t>Guardado en cajas</t>
  </si>
  <si>
    <t>12-15 mallas/caja</t>
  </si>
  <si>
    <t>paletizado por caja</t>
  </si>
  <si>
    <t xml:space="preserve">s </t>
  </si>
  <si>
    <t>kg/turno</t>
  </si>
  <si>
    <t>malla/dia</t>
  </si>
  <si>
    <t>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</si>
</sst>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1" fillId="0" borderId="2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51A6-5514-4BE9-A8E7-493F0444CC74}">
  <dimension ref="A1:E42"/>
  <sheetViews>
    <sheetView tabSelected="1" topLeftCell="A37" workbookViewId="0">
      <selection activeCell="B37" sqref="B37"/>
    </sheetView>
  </sheetViews>
  <sheetFormatPr baseColWidth="10" defaultRowHeight="15" x14ac:dyDescent="0.25"/>
  <cols>
    <col min="1" max="1" width="30.42578125" customWidth="1"/>
    <col min="2" max="2" width="19.140625" customWidth="1"/>
    <col min="3" max="3" width="26.28515625" customWidth="1"/>
    <col min="4" max="4" width="16.85546875" customWidth="1"/>
  </cols>
  <sheetData>
    <row r="1" spans="1:5" x14ac:dyDescent="0.25">
      <c r="A1" s="1"/>
      <c r="B1" s="1" t="s">
        <v>0</v>
      </c>
      <c r="C1" s="1" t="s">
        <v>1</v>
      </c>
      <c r="E1" t="s">
        <v>24</v>
      </c>
    </row>
    <row r="2" spans="1:5" x14ac:dyDescent="0.25">
      <c r="A2" s="15" t="s">
        <v>2</v>
      </c>
      <c r="B2" s="1">
        <f>B3*12</f>
        <v>1555200</v>
      </c>
      <c r="C2" s="1" t="s">
        <v>3</v>
      </c>
      <c r="E2" t="s">
        <v>25</v>
      </c>
    </row>
    <row r="3" spans="1:5" x14ac:dyDescent="0.25">
      <c r="A3" s="16"/>
      <c r="B3" s="11">
        <f>B4*30</f>
        <v>129600</v>
      </c>
      <c r="C3" s="1" t="s">
        <v>4</v>
      </c>
      <c r="E3" t="s">
        <v>26</v>
      </c>
    </row>
    <row r="4" spans="1:5" x14ac:dyDescent="0.25">
      <c r="A4" s="16"/>
      <c r="B4" s="3">
        <f>B42</f>
        <v>4320</v>
      </c>
      <c r="C4" s="1" t="s">
        <v>5</v>
      </c>
    </row>
    <row r="5" spans="1:5" x14ac:dyDescent="0.25">
      <c r="A5" s="16"/>
      <c r="B5" s="1">
        <f>B4/24</f>
        <v>180</v>
      </c>
      <c r="C5" s="1" t="s">
        <v>6</v>
      </c>
    </row>
    <row r="6" spans="1:5" x14ac:dyDescent="0.25">
      <c r="A6" s="17"/>
      <c r="B6" s="1">
        <f>B5/60</f>
        <v>3</v>
      </c>
      <c r="C6" s="1" t="s">
        <v>7</v>
      </c>
    </row>
    <row r="7" spans="1:5" x14ac:dyDescent="0.25">
      <c r="A7" s="1" t="s">
        <v>8</v>
      </c>
      <c r="B7" s="1">
        <f>B2*1.2</f>
        <v>1866240</v>
      </c>
      <c r="C7" s="1" t="s">
        <v>9</v>
      </c>
    </row>
    <row r="8" spans="1:5" x14ac:dyDescent="0.25">
      <c r="A8" s="1" t="s">
        <v>10</v>
      </c>
      <c r="B8" s="3">
        <v>20</v>
      </c>
      <c r="C8" s="1" t="s">
        <v>11</v>
      </c>
    </row>
    <row r="9" spans="1:5" x14ac:dyDescent="0.25">
      <c r="A9" s="2" t="s">
        <v>12</v>
      </c>
      <c r="B9" s="1">
        <f>B3/B8</f>
        <v>6480</v>
      </c>
      <c r="C9" s="1" t="s">
        <v>13</v>
      </c>
    </row>
    <row r="10" spans="1:5" x14ac:dyDescent="0.25">
      <c r="A10" s="15" t="s">
        <v>14</v>
      </c>
      <c r="B10" s="3">
        <v>8</v>
      </c>
      <c r="C10" s="1" t="s">
        <v>15</v>
      </c>
    </row>
    <row r="11" spans="1:5" x14ac:dyDescent="0.25">
      <c r="A11" s="17"/>
      <c r="B11" s="3">
        <v>6</v>
      </c>
      <c r="C11" s="1" t="s">
        <v>16</v>
      </c>
    </row>
    <row r="12" spans="1:5" x14ac:dyDescent="0.25">
      <c r="A12" s="2" t="s">
        <v>17</v>
      </c>
      <c r="B12" s="1">
        <f>B10*B11*4</f>
        <v>192</v>
      </c>
      <c r="C12" s="1" t="s">
        <v>18</v>
      </c>
    </row>
    <row r="13" spans="1:5" x14ac:dyDescent="0.25">
      <c r="A13" s="2" t="s">
        <v>19</v>
      </c>
      <c r="B13" s="1">
        <f>B12/B3*60</f>
        <v>8.8888888888888878E-2</v>
      </c>
      <c r="C13" s="1" t="s">
        <v>20</v>
      </c>
    </row>
    <row r="14" spans="1:5" x14ac:dyDescent="0.25">
      <c r="A14" s="2" t="s">
        <v>21</v>
      </c>
      <c r="B14" s="1">
        <f>B2/B7*100</f>
        <v>83.333333333333343</v>
      </c>
      <c r="C14" s="1" t="s">
        <v>22</v>
      </c>
    </row>
    <row r="15" spans="1:5" x14ac:dyDescent="0.25">
      <c r="A15" s="15" t="s">
        <v>23</v>
      </c>
      <c r="B15" s="1">
        <f>B2</f>
        <v>1555200</v>
      </c>
      <c r="C15" s="1" t="s">
        <v>3</v>
      </c>
    </row>
    <row r="16" spans="1:5" x14ac:dyDescent="0.25">
      <c r="A16" s="16"/>
      <c r="B16" s="1">
        <f>B15/12</f>
        <v>129600</v>
      </c>
      <c r="C16" s="1" t="s">
        <v>4</v>
      </c>
    </row>
    <row r="17" spans="1:4" x14ac:dyDescent="0.25">
      <c r="A17" s="16"/>
      <c r="B17" s="1">
        <f>B15/(B11/7*365)</f>
        <v>4970.9589041095896</v>
      </c>
      <c r="C17" s="1" t="s">
        <v>5</v>
      </c>
    </row>
    <row r="18" spans="1:4" x14ac:dyDescent="0.25">
      <c r="A18" s="16"/>
      <c r="B18" s="1">
        <f>B17/8</f>
        <v>621.3698630136987</v>
      </c>
      <c r="C18" s="1" t="s">
        <v>6</v>
      </c>
    </row>
    <row r="19" spans="1:4" x14ac:dyDescent="0.25">
      <c r="A19" s="17"/>
      <c r="B19" s="1">
        <f>B18/60</f>
        <v>10.356164383561644</v>
      </c>
      <c r="C19" s="1" t="s">
        <v>7</v>
      </c>
    </row>
    <row r="21" spans="1:4" x14ac:dyDescent="0.25">
      <c r="A21" s="4" t="s">
        <v>27</v>
      </c>
      <c r="C21" s="5"/>
    </row>
    <row r="22" spans="1:4" x14ac:dyDescent="0.25">
      <c r="A22" s="4" t="s">
        <v>36</v>
      </c>
      <c r="B22">
        <v>20</v>
      </c>
      <c r="C22" s="5" t="s">
        <v>28</v>
      </c>
    </row>
    <row r="24" spans="1:4" x14ac:dyDescent="0.25">
      <c r="A24" s="7" t="s">
        <v>29</v>
      </c>
      <c r="B24" s="7" t="s">
        <v>30</v>
      </c>
      <c r="C24" s="8" t="s">
        <v>32</v>
      </c>
    </row>
    <row r="25" spans="1:4" x14ac:dyDescent="0.25">
      <c r="A25" s="7" t="s">
        <v>37</v>
      </c>
      <c r="B25" s="7">
        <v>5</v>
      </c>
      <c r="C25" s="7" t="s">
        <v>31</v>
      </c>
    </row>
    <row r="26" spans="1:4" ht="30" x14ac:dyDescent="0.25">
      <c r="A26" s="9" t="s">
        <v>38</v>
      </c>
      <c r="B26" s="7">
        <v>10</v>
      </c>
      <c r="C26" s="8" t="s">
        <v>31</v>
      </c>
    </row>
    <row r="27" spans="1:4" x14ac:dyDescent="0.25">
      <c r="A27" s="7" t="s">
        <v>39</v>
      </c>
      <c r="B27" s="7">
        <v>3</v>
      </c>
      <c r="C27" s="7" t="s">
        <v>31</v>
      </c>
      <c r="D27" t="s">
        <v>40</v>
      </c>
    </row>
    <row r="28" spans="1:4" x14ac:dyDescent="0.25">
      <c r="A28" s="7" t="s">
        <v>41</v>
      </c>
      <c r="B28" s="7">
        <v>5</v>
      </c>
      <c r="C28" s="8" t="s">
        <v>31</v>
      </c>
    </row>
    <row r="29" spans="1:4" x14ac:dyDescent="0.25">
      <c r="A29" s="7" t="s">
        <v>42</v>
      </c>
      <c r="B29" s="7">
        <v>30</v>
      </c>
      <c r="C29" s="7" t="s">
        <v>31</v>
      </c>
    </row>
    <row r="30" spans="1:4" x14ac:dyDescent="0.25">
      <c r="A30" s="7" t="s">
        <v>43</v>
      </c>
      <c r="B30" s="7">
        <v>40</v>
      </c>
      <c r="C30" s="8" t="s">
        <v>31</v>
      </c>
    </row>
    <row r="31" spans="1:4" x14ac:dyDescent="0.25">
      <c r="A31" s="7" t="s">
        <v>44</v>
      </c>
      <c r="B31" s="7">
        <v>15</v>
      </c>
      <c r="C31" s="7" t="s">
        <v>31</v>
      </c>
    </row>
    <row r="32" spans="1:4" x14ac:dyDescent="0.25">
      <c r="A32" s="10" t="s">
        <v>45</v>
      </c>
      <c r="B32" s="7">
        <v>10</v>
      </c>
      <c r="C32" s="7" t="s">
        <v>31</v>
      </c>
    </row>
    <row r="33" spans="1:4" x14ac:dyDescent="0.25">
      <c r="A33" s="10" t="s">
        <v>46</v>
      </c>
      <c r="B33" s="10">
        <v>25</v>
      </c>
      <c r="C33" s="10" t="s">
        <v>31</v>
      </c>
    </row>
    <row r="34" spans="1:4" x14ac:dyDescent="0.25">
      <c r="A34" s="10" t="s">
        <v>48</v>
      </c>
      <c r="B34" s="7">
        <v>10</v>
      </c>
      <c r="C34" s="7" t="s">
        <v>31</v>
      </c>
    </row>
    <row r="35" spans="1:4" x14ac:dyDescent="0.25">
      <c r="A35" s="7" t="s">
        <v>49</v>
      </c>
      <c r="B35" s="7">
        <v>12</v>
      </c>
      <c r="C35" s="7" t="s">
        <v>31</v>
      </c>
      <c r="D35" t="s">
        <v>50</v>
      </c>
    </row>
    <row r="36" spans="1:4" x14ac:dyDescent="0.25">
      <c r="A36" s="12" t="s">
        <v>51</v>
      </c>
      <c r="B36" s="7">
        <v>15</v>
      </c>
      <c r="C36" s="7" t="s">
        <v>31</v>
      </c>
    </row>
    <row r="37" spans="1:4" x14ac:dyDescent="0.25">
      <c r="A37" s="18" t="s">
        <v>47</v>
      </c>
      <c r="B37" s="6">
        <f>SUM(B27:B32)+((B33+B34)/1.5)+((B35+B36)/20)+(B25+B26/20)</f>
        <v>133.18333333333334</v>
      </c>
      <c r="C37" s="10" t="s">
        <v>52</v>
      </c>
      <c r="D37" t="s">
        <v>55</v>
      </c>
    </row>
    <row r="38" spans="1:4" x14ac:dyDescent="0.25">
      <c r="A38" s="18"/>
      <c r="B38" s="6">
        <f>B37/3600</f>
        <v>3.6995370370370373E-2</v>
      </c>
      <c r="C38" s="10" t="s">
        <v>33</v>
      </c>
    </row>
    <row r="40" spans="1:4" x14ac:dyDescent="0.25">
      <c r="A40" s="13" t="s">
        <v>34</v>
      </c>
      <c r="B40" s="14">
        <v>8</v>
      </c>
      <c r="C40" s="13" t="s">
        <v>35</v>
      </c>
    </row>
    <row r="41" spans="1:4" x14ac:dyDescent="0.25">
      <c r="A41" s="13"/>
      <c r="B41" s="14">
        <f>ROUNDDOWN(B40/B38,0)</f>
        <v>216</v>
      </c>
      <c r="C41" s="13" t="s">
        <v>53</v>
      </c>
    </row>
    <row r="42" spans="1:4" x14ac:dyDescent="0.25">
      <c r="A42" s="14"/>
      <c r="B42" s="14">
        <f>B41*B22</f>
        <v>4320</v>
      </c>
      <c r="C42" s="13" t="s">
        <v>54</v>
      </c>
    </row>
  </sheetData>
  <mergeCells count="4">
    <mergeCell ref="A2:A6"/>
    <mergeCell ref="A10:A11"/>
    <mergeCell ref="A15:A19"/>
    <mergeCell ref="A37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Limón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Rojas Arredondo</dc:creator>
  <cp:lastModifiedBy>Juan Santiago Bosiga Jimenez</cp:lastModifiedBy>
  <dcterms:created xsi:type="dcterms:W3CDTF">2021-11-24T22:54:04Z</dcterms:created>
  <dcterms:modified xsi:type="dcterms:W3CDTF">2021-12-04T03:40:58Z</dcterms:modified>
</cp:coreProperties>
</file>