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8e1f3814514d4f/Área de Trabalho/"/>
    </mc:Choice>
  </mc:AlternateContent>
  <xr:revisionPtr revIDLastSave="0" documentId="10_ncr:80_{1EF1C02E-D65A-4F13-891E-A7433D7A22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9"/>
  <customWorkbookViews>
    <customWorkbookView name="Bruno de Castro - Modo de exibição pessoal" guid="{4E6EB8F5-EF86-4544-86E3-56E1385803C6}" mergeInterval="0" personalView="1" maximized="1" xWindow="-9" yWindow="-9" windowWidth="1938" windowHeight="109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4" i="1"/>
  <c r="F4" i="1"/>
  <c r="E5" i="1"/>
  <c r="F5" i="1"/>
  <c r="E6" i="1"/>
  <c r="F6" i="1" s="1"/>
  <c r="F32" i="1" s="1"/>
  <c r="F7" i="1"/>
  <c r="E8" i="1"/>
  <c r="F8" i="1"/>
  <c r="E9" i="1"/>
  <c r="F9" i="1"/>
  <c r="F10" i="1"/>
  <c r="E11" i="1"/>
  <c r="F11" i="1" s="1"/>
  <c r="E12" i="1"/>
  <c r="F12" i="1"/>
  <c r="E13" i="1"/>
  <c r="F13" i="1"/>
  <c r="E14" i="1"/>
  <c r="F14" i="1"/>
  <c r="E15" i="1"/>
  <c r="F15" i="1" s="1"/>
  <c r="E16" i="1"/>
  <c r="F16" i="1"/>
  <c r="F17" i="1"/>
  <c r="E18" i="1"/>
  <c r="F18" i="1"/>
  <c r="E19" i="1"/>
  <c r="F19" i="1"/>
  <c r="E20" i="1"/>
  <c r="F20" i="1" s="1"/>
  <c r="F21" i="1"/>
  <c r="F22" i="1"/>
  <c r="F23" i="1"/>
  <c r="F24" i="1"/>
  <c r="F25" i="1"/>
  <c r="F26" i="1"/>
  <c r="F27" i="1"/>
  <c r="F28" i="1"/>
  <c r="F29" i="1"/>
  <c r="F30" i="1"/>
  <c r="F31" i="1"/>
  <c r="D32" i="1"/>
</calcChain>
</file>

<file path=xl/sharedStrings.xml><?xml version="1.0" encoding="utf-8"?>
<sst xmlns="http://schemas.openxmlformats.org/spreadsheetml/2006/main" count="65" uniqueCount="64">
  <si>
    <t>Nº DO ITEM</t>
  </si>
  <si>
    <t>QTD.</t>
  </si>
  <si>
    <t>1</t>
  </si>
  <si>
    <t>Perfil de Alumínio V-Slot 20x20 de 1000 mm</t>
  </si>
  <si>
    <t>2</t>
  </si>
  <si>
    <t xml:space="preserve">Cantoneira para V-Slot </t>
  </si>
  <si>
    <t>3</t>
  </si>
  <si>
    <t xml:space="preserve">Porca Martelo para V-Slot 20x20 com Furo M5 </t>
  </si>
  <si>
    <t>4</t>
  </si>
  <si>
    <t>Parafuso Allen M5 de 8mm</t>
  </si>
  <si>
    <t>5</t>
  </si>
  <si>
    <t>Motor de Passo Nema 17</t>
  </si>
  <si>
    <t>6</t>
  </si>
  <si>
    <t>7</t>
  </si>
  <si>
    <t>Parafuso Allen M3 de 13 mm</t>
  </si>
  <si>
    <t>8</t>
  </si>
  <si>
    <t>Acoplamento Flexível 5mm x 8mm</t>
  </si>
  <si>
    <t>9</t>
  </si>
  <si>
    <t>Fuso Trapezoidal TR8 4 Entradas de 1000 mm</t>
  </si>
  <si>
    <t>10</t>
  </si>
  <si>
    <t>Porca Auto Travante M5</t>
  </si>
  <si>
    <t>11</t>
  </si>
  <si>
    <t>Arruela M5</t>
  </si>
  <si>
    <t>12</t>
  </si>
  <si>
    <t>13</t>
  </si>
  <si>
    <t>Mancal KFL08</t>
  </si>
  <si>
    <t>14</t>
  </si>
  <si>
    <t>Parafuso Allen M5 de 15 mm</t>
  </si>
  <si>
    <t>15</t>
  </si>
  <si>
    <t>Placa Personalizada para o Eixo Y</t>
  </si>
  <si>
    <t>16</t>
  </si>
  <si>
    <t>Parafuso Allen M5 de 55 mm</t>
  </si>
  <si>
    <t>17</t>
  </si>
  <si>
    <t>Espaçador de 10 mm</t>
  </si>
  <si>
    <t>18</t>
  </si>
  <si>
    <t>Roldana V</t>
  </si>
  <si>
    <t>19</t>
  </si>
  <si>
    <t>Bloco com Rosca para Fuso TR8</t>
  </si>
  <si>
    <t>20</t>
  </si>
  <si>
    <t>Parafuso Allen M5 de 30 mm</t>
  </si>
  <si>
    <t>21</t>
  </si>
  <si>
    <t>Placa Personalizada para o Eixo X</t>
  </si>
  <si>
    <t>22</t>
  </si>
  <si>
    <t>Polia GT2 com 20 Dentes</t>
  </si>
  <si>
    <t>23</t>
  </si>
  <si>
    <t>24</t>
  </si>
  <si>
    <t>Polia GT2 Tensora 20T</t>
  </si>
  <si>
    <t>25</t>
  </si>
  <si>
    <t>Perfil V-Solt 20x10</t>
  </si>
  <si>
    <t>26</t>
  </si>
  <si>
    <t>27</t>
  </si>
  <si>
    <t>Garra</t>
  </si>
  <si>
    <t>28</t>
  </si>
  <si>
    <t>Servomotor SG 5010</t>
  </si>
  <si>
    <t>29</t>
  </si>
  <si>
    <t>Estante</t>
  </si>
  <si>
    <t>TOTAL</t>
  </si>
  <si>
    <t>Correia GT2 3000mm</t>
  </si>
  <si>
    <t>VALOR/UND.</t>
  </si>
  <si>
    <t>Placa Personalizada para o Eixo Z</t>
  </si>
  <si>
    <t>-</t>
  </si>
  <si>
    <t>Placa Personalizada para o Nema 17</t>
  </si>
  <si>
    <t>Placa Persolanizada para o Mancal KFL08</t>
  </si>
  <si>
    <t>PEÇA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</si>
</sst>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8"/>
      <name val="Calibri"/>
      <family val="2"/>
      <scheme val="minor"/>
    </font>
    <font>
      <b/>
      <sz val="1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4" fontId="1" fillId="0" borderId="3" xfId="0" applyNumberFormat="1" applyFont="1" applyBorder="1" applyAlignment="1">
      <alignment horizontal="center" vertical="center"/>
    </xf>
    <xf numFmtId="44" fontId="1" fillId="0" borderId="4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44" fontId="1" fillId="2" borderId="4" xfId="0" applyNumberFormat="1" applyFont="1" applyFill="1" applyBorder="1" applyAlignment="1">
      <alignment horizontal="center" vertical="center"/>
    </xf>
    <xf numFmtId="44" fontId="1" fillId="2" borderId="2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44" fontId="3" fillId="2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096AA3C-AA8E-45DF-AA2D-CCC7173EDBC6}" diskRevisions="1" revisionId="119" version="6">
  <header guid="{CFCB86B8-C37E-45C3-8250-9B2555A36D40}" dateTime="2023-06-02T02:06:41" maxSheetId="2" userName="Bruno de Castro" r:id="rId1">
    <sheetIdMap count="1">
      <sheetId val="1"/>
    </sheetIdMap>
  </header>
  <header guid="{5EED91EF-C6E2-47EB-B4AE-D580CCA65E1D}" dateTime="2023-06-02T02:09:24" maxSheetId="2" userName="Bruno de Castro" r:id="rId2" minRId="1" maxRId="2">
    <sheetIdMap count="1">
      <sheetId val="1"/>
    </sheetIdMap>
  </header>
  <header guid="{9B53AFF6-68FB-4F17-B761-1320962CABD3}" dateTime="2023-06-02T02:23:45" maxSheetId="2" userName="Bruno de Castro" r:id="rId3" minRId="3" maxRId="110">
    <sheetIdMap count="1">
      <sheetId val="1"/>
    </sheetIdMap>
  </header>
  <header guid="{8153BB1D-0B56-4C2E-A280-EFB5B164CB3F}" dateTime="2023-06-02T02:27:55" maxSheetId="2" userName="Bruno de Castro" r:id="rId4" minRId="111" maxRId="114">
    <sheetIdMap count="1">
      <sheetId val="1"/>
    </sheetIdMap>
  </header>
  <header guid="{6B993A76-8957-4F53-A84D-B87FC94E1688}" dateTime="2023-06-02T02:30:20" maxSheetId="2" userName="Bruno de Castro" r:id="rId5" minRId="115" maxRId="116">
    <sheetIdMap count="1">
      <sheetId val="1"/>
    </sheetIdMap>
  </header>
  <header guid="{5B2AECB3-FB4D-4B2C-879E-536116C96857}" dateTime="2023-06-02T02:30:42" maxSheetId="2" userName="Bruno de Castro" r:id="rId6" minRId="117" maxRId="118">
    <sheetIdMap count="1">
      <sheetId val="1"/>
    </sheetIdMap>
  </header>
  <header guid="{A1D6769F-AA19-42A2-9777-49D81A7B5FE0}" dateTime="2023-06-02T02:32:53" maxSheetId="2" userName="Bruno de Castro" r:id="rId7">
    <sheetIdMap count="1">
      <sheetId val="1"/>
    </sheetIdMap>
  </header>
  <header guid="{3096AA3C-AA8E-45DF-AA2D-CCC7173EDBC6}" dateTime="2023-06-02T02:49:27" maxSheetId="2" userName="Bruno de Castro" r:id="rId8" minRId="11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eol="1" ref="A31:XFD31" action="insertRow"/>
  <rcc rId="2" sId="1">
    <nc r="C31">
      <f>SUM(C2:C30)</f>
    </nc>
  </rcc>
  <rfmt sheetId="1" sqref="A1:IV65536" start="0" length="2147483647">
    <dxf>
      <font>
        <name val="Century Gothic"/>
        <scheme val="none"/>
      </font>
    </dxf>
  </rfmt>
  <rfmt sheetId="1" sqref="A1:IV65536" start="0" length="2147483647">
    <dxf>
      <font>
        <sz val="12"/>
      </font>
    </dxf>
  </rfmt>
  <rfmt sheetId="1" sqref="A1:IV65536" start="0" length="0">
    <dxf>
      <alignment vertical="top"/>
    </dxf>
  </rfmt>
  <rfmt sheetId="1" sqref="A1:IV65536" start="0" length="0">
    <dxf>
      <alignment vertical="center"/>
    </dxf>
  </rfmt>
  <rfmt sheetId="1" sqref="A1:IV65536" start="0" length="0">
    <dxf>
      <alignment vertical="top"/>
    </dxf>
  </rfmt>
  <rfmt sheetId="1" sqref="A1:IV65536" start="0" length="0">
    <dxf>
      <alignment horizontal="left"/>
    </dxf>
  </rfmt>
  <rfmt sheetId="1" sqref="A1:IV65536" start="0" length="0">
    <dxf>
      <alignment vertical="center"/>
    </dxf>
  </rfmt>
  <rfmt sheetId="1" sqref="A1:IV65536" start="0" length="0">
    <dxf>
      <alignment horizontal="center"/>
    </dxf>
  </rfmt>
  <rfmt sheetId="1" sqref="B2:B30" start="0" length="0">
    <dxf>
      <alignment horizontal="left"/>
    </dxf>
  </rfmt>
  <rfmt sheetId="1" sqref="B2:B30" start="0" length="0">
    <dxf>
      <alignment relativeIndent="1"/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nc r="E1" t="inlineStr">
      <is>
        <t>TOTAL</t>
      </is>
    </nc>
  </rcc>
  <rfmt sheetId="1" sqref="D2:D65536" start="0" length="0">
    <dxf>
      <numFmt numFmtId="164" formatCode="_-&quot;R$&quot;\ * #,##0.00_-;\-&quot;R$&quot;\ * #,##0.00_-;_-&quot;R$&quot;\ * &quot;-&quot;??_-;_-@_-"/>
    </dxf>
  </rfmt>
  <rcc rId="4" sId="1" odxf="1" dxf="1">
    <nc r="E2">
      <f>C2*D2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5" sId="1" odxf="1" dxf="1">
    <nc r="E3">
      <f>C3*D3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6" sId="1" odxf="1" dxf="1">
    <nc r="E4">
      <f>C4*D4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7" sId="1" odxf="1" dxf="1">
    <nc r="E5">
      <f>C5*D5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8" sId="1" odxf="1" dxf="1">
    <nc r="E6">
      <f>C6*D6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9" sId="1" odxf="1" dxf="1">
    <nc r="E7">
      <f>C7*D7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0" sId="1" odxf="1" dxf="1">
    <nc r="E8">
      <f>C8*D8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1" sId="1" odxf="1" dxf="1">
    <nc r="E9">
      <f>C9*D9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2" sId="1" odxf="1" dxf="1">
    <nc r="E10">
      <f>C10*D10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3" sId="1" odxf="1" dxf="1">
    <nc r="E11">
      <f>C11*D11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4" sId="1" odxf="1" dxf="1">
    <nc r="E12">
      <f>C12*D12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5" sId="1" odxf="1" dxf="1">
    <nc r="E13">
      <f>C13*D13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6" sId="1" odxf="1" dxf="1">
    <nc r="E14">
      <f>C14*D14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7" sId="1" odxf="1" dxf="1">
    <nc r="E15">
      <f>C15*D15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8" sId="1" odxf="1" dxf="1">
    <nc r="E16">
      <f>C16*D16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19" sId="1" odxf="1" dxf="1">
    <nc r="E17">
      <f>C17*D17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0" sId="1" odxf="1" dxf="1">
    <nc r="E18">
      <f>C18*D18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1" sId="1" odxf="1" dxf="1">
    <nc r="E19">
      <f>C19*D19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2" sId="1" odxf="1" dxf="1">
    <nc r="E20">
      <f>C20*D20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3" sId="1" odxf="1" dxf="1">
    <nc r="E21">
      <f>C21*D21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4" sId="1" odxf="1" dxf="1">
    <nc r="E22">
      <f>C22*D22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5" sId="1" odxf="1" dxf="1">
    <nc r="E23">
      <f>C23*D23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6" sId="1" odxf="1" dxf="1">
    <nc r="E24">
      <f>C24*D24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7" sId="1" odxf="1" dxf="1">
    <nc r="E25">
      <f>C25*D25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8" sId="1" odxf="1" dxf="1">
    <nc r="E26">
      <f>C26*D26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29" sId="1" odxf="1" dxf="1">
    <nc r="E27">
      <f>C27*D27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30" sId="1" odxf="1" dxf="1">
    <nc r="E28">
      <f>C28*D28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31" sId="1" odxf="1" dxf="1">
    <nc r="E29">
      <f>C29*D29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32" sId="1" odxf="1" dxf="1">
    <nc r="E30">
      <f>C30*D30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33" sId="1" odxf="1" dxf="1">
    <nc r="E31">
      <f>SUM(E2:E30)</f>
    </nc>
    <odxf>
      <numFmt numFmtId="0" formatCode="General"/>
    </odxf>
    <ndxf>
      <numFmt numFmtId="164" formatCode="_-&quot;R$&quot;\ * #,##0.00_-;\-&quot;R$&quot;\ * #,##0.00_-;_-&quot;R$&quot;\ * &quot;-&quot;??_-;_-@_-"/>
    </ndxf>
  </rcc>
  <rcc rId="34" sId="1" numFmtId="34">
    <nc r="D2">
      <v>36</v>
    </nc>
  </rcc>
  <rcc rId="35" sId="1">
    <nc r="D3">
      <f>11.36/4</f>
    </nc>
  </rcc>
  <rcc rId="36" sId="1">
    <nc r="D4">
      <f>12.5/10</f>
    </nc>
  </rcc>
  <rcc rId="37" sId="1">
    <nc r="D5">
      <f>7.19/10</f>
    </nc>
  </rcc>
  <rcc rId="38" sId="1">
    <nc r="D15">
      <f>9.59/10</f>
    </nc>
  </rcc>
  <rcc rId="39" sId="1">
    <nc r="D17">
      <f>19.17/10</f>
    </nc>
  </rcc>
  <rcc rId="40" sId="1">
    <nc r="D21">
      <f>14.38/10</f>
    </nc>
  </rcc>
  <rcc rId="41" sId="1" numFmtId="34">
    <nc r="D6">
      <v>89.31</v>
    </nc>
  </rcc>
  <rcc rId="42" sId="1">
    <nc r="D8">
      <f>9.59/10</f>
    </nc>
  </rcc>
  <rcc rId="43" sId="1">
    <nc r="D9">
      <f>23.54/2</f>
    </nc>
  </rcc>
  <rcc rId="44" sId="1" numFmtId="34">
    <nc r="D10">
      <v>119.81</v>
    </nc>
  </rcc>
  <rcc rId="45" sId="1">
    <nc r="D11">
      <f>2.88/10</f>
    </nc>
  </rcc>
  <rcc rId="46" sId="1">
    <nc r="D12">
      <f>2.4/10</f>
    </nc>
  </rcc>
  <rcc rId="47" sId="1">
    <nc r="D14">
      <f>25.14/2</f>
    </nc>
  </rcc>
  <rcc rId="48" sId="1">
    <nc r="D19">
      <f>14.97/2</f>
    </nc>
  </rcc>
  <rcc rId="49" sId="1" numFmtId="34">
    <nc r="D20">
      <v>36.06</v>
    </nc>
  </rcc>
  <rcc rId="50" sId="1">
    <nc r="D23">
      <f>17/2</f>
    </nc>
  </rcc>
  <rcc rId="51" sId="1">
    <nc r="D25">
      <f>28/2</f>
    </nc>
  </rcc>
  <rcc rId="52" sId="1">
    <oc r="B27" t="inlineStr">
      <is>
        <t>Correia GT2 400mm</t>
      </is>
    </oc>
    <nc r="B27" t="inlineStr">
      <is>
        <t>Correia GT2 3000mm</t>
      </is>
    </nc>
  </rcc>
  <rcc rId="53" sId="1" numFmtId="34">
    <nc r="D27">
      <v>47.93</v>
    </nc>
  </rcc>
  <rcc rId="54" sId="1" numFmtId="34">
    <nc r="D28">
      <v>29</v>
    </nc>
  </rcc>
  <rcc rId="55" sId="1" numFmtId="34">
    <nc r="D29">
      <v>49</v>
    </nc>
  </rcc>
  <rcc rId="56" sId="1">
    <nc r="D1" t="inlineStr">
      <is>
        <t>VALOR/UND.</t>
      </is>
    </nc>
  </rcc>
  <rm rId="57" sheetId="1" source="A7:E7" destination="A33:E33" sourceSheetId="1">
    <rfmt sheetId="1" sqref="A33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3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58" sheetId="1" source="A13:E13" destination="A34:E34" sourceSheetId="1">
    <rfmt sheetId="1" sqref="A34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4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4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4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4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59" sheetId="1" source="A16:E16" destination="A35:E35" sourceSheetId="1">
    <rfmt sheetId="1" sqref="A35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5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5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5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5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60" sheetId="1" source="A18:E18" destination="A36:E36" sourceSheetId="1">
    <rfmt sheetId="1" sqref="A36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6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6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6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6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61" sheetId="1" source="A22:E22" destination="A37:E37" sourceSheetId="1">
    <rfmt sheetId="1" sqref="A37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7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7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7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7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62" sheetId="1" source="A24:E24" destination="A38:E38" sourceSheetId="1">
    <rfmt sheetId="1" sqref="A38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8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8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8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8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63" sheetId="1" source="A26:E26" destination="A39:E39" sourceSheetId="1">
    <rfmt sheetId="1" sqref="A39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39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9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9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39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m rId="64" sheetId="1" source="A30:E30" destination="A40:E40" sourceSheetId="1">
    <undo index="65535" exp="area" dr="E2:E30" r="E31" sId="1"/>
    <undo index="65535" exp="area" dr="C2:C30" r="C31" sId="1"/>
    <rfmt sheetId="1" sqref="A40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/>
      </dxf>
    </rfmt>
    <rfmt sheetId="1" sqref="B4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4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40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4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rc rId="65" sId="1" ref="A7:XFD7" action="deleteRow">
    <rfmt sheetId="1" xfDxf="1" sqref="A7:IV7" start="0" length="0">
      <dxf>
        <font>
          <sz val="12"/>
          <name val="Century Gothic"/>
          <scheme val="none"/>
        </font>
        <alignment horizontal="center" vertical="center"/>
      </dxf>
    </rfmt>
    <rfmt sheetId="1" sqref="A7" start="0" length="0">
      <dxf>
        <numFmt numFmtId="30" formatCode="@"/>
      </dxf>
    </rfmt>
    <rfmt sheetId="1" sqref="D7" start="0" length="0">
      <dxf>
        <numFmt numFmtId="164" formatCode="_-&quot;R$&quot;\ * #,##0.00_-;\-&quot;R$&quot;\ * #,##0.00_-;_-&quot;R$&quot;\ * &quot;-&quot;??_-;_-@_-"/>
      </dxf>
    </rfmt>
  </rrc>
  <rrc rId="66" sId="1" ref="A12:XFD12" action="deleteRow">
    <rfmt sheetId="1" xfDxf="1" sqref="A12:IV12" start="0" length="0">
      <dxf>
        <font>
          <sz val="12"/>
          <name val="Century Gothic"/>
          <scheme val="none"/>
        </font>
        <alignment horizontal="center" vertical="center"/>
      </dxf>
    </rfmt>
    <rfmt sheetId="1" sqref="A12" start="0" length="0">
      <dxf>
        <numFmt numFmtId="30" formatCode="@"/>
      </dxf>
    </rfmt>
    <rfmt sheetId="1" sqref="D12" start="0" length="0">
      <dxf>
        <numFmt numFmtId="164" formatCode="_-&quot;R$&quot;\ * #,##0.00_-;\-&quot;R$&quot;\ * #,##0.00_-;_-&quot;R$&quot;\ * &quot;-&quot;??_-;_-@_-"/>
      </dxf>
    </rfmt>
  </rrc>
  <rrc rId="67" sId="1" ref="A14:XFD14" action="deleteRow">
    <rfmt sheetId="1" xfDxf="1" sqref="A14:IV14" start="0" length="0">
      <dxf>
        <font>
          <sz val="12"/>
          <name val="Century Gothic"/>
          <scheme val="none"/>
        </font>
        <alignment horizontal="center" vertical="center"/>
      </dxf>
    </rfmt>
    <rfmt sheetId="1" sqref="A14" start="0" length="0">
      <dxf>
        <numFmt numFmtId="30" formatCode="@"/>
      </dxf>
    </rfmt>
    <rfmt sheetId="1" sqref="D14" start="0" length="0">
      <dxf>
        <numFmt numFmtId="164" formatCode="_-&quot;R$&quot;\ * #,##0.00_-;\-&quot;R$&quot;\ * #,##0.00_-;_-&quot;R$&quot;\ * &quot;-&quot;??_-;_-@_-"/>
      </dxf>
    </rfmt>
  </rrc>
  <rrc rId="68" sId="1" ref="A15:XFD15" action="deleteRow">
    <rfmt sheetId="1" xfDxf="1" sqref="A15:IV15" start="0" length="0">
      <dxf>
        <font>
          <sz val="12"/>
          <name val="Century Gothic"/>
          <scheme val="none"/>
        </font>
        <alignment horizontal="center" vertical="center"/>
      </dxf>
    </rfmt>
    <rfmt sheetId="1" sqref="A15" start="0" length="0">
      <dxf>
        <numFmt numFmtId="30" formatCode="@"/>
      </dxf>
    </rfmt>
    <rfmt sheetId="1" sqref="D15" start="0" length="0">
      <dxf>
        <numFmt numFmtId="164" formatCode="_-&quot;R$&quot;\ * #,##0.00_-;\-&quot;R$&quot;\ * #,##0.00_-;_-&quot;R$&quot;\ * &quot;-&quot;??_-;_-@_-"/>
      </dxf>
    </rfmt>
  </rrc>
  <rrc rId="69" sId="1" ref="A18:XFD18" action="deleteRow">
    <rfmt sheetId="1" xfDxf="1" sqref="A18:IV18" start="0" length="0">
      <dxf>
        <font>
          <sz val="12"/>
          <name val="Century Gothic"/>
          <scheme val="none"/>
        </font>
        <alignment horizontal="center" vertical="center"/>
      </dxf>
    </rfmt>
    <rfmt sheetId="1" sqref="A18" start="0" length="0">
      <dxf>
        <numFmt numFmtId="30" formatCode="@"/>
      </dxf>
    </rfmt>
    <rfmt sheetId="1" sqref="D18" start="0" length="0">
      <dxf>
        <numFmt numFmtId="164" formatCode="_-&quot;R$&quot;\ * #,##0.00_-;\-&quot;R$&quot;\ * #,##0.00_-;_-&quot;R$&quot;\ * &quot;-&quot;??_-;_-@_-"/>
      </dxf>
    </rfmt>
  </rrc>
  <rrc rId="70" sId="1" ref="A19:XFD19" action="deleteRow">
    <rfmt sheetId="1" xfDxf="1" sqref="A19:IV19" start="0" length="0">
      <dxf>
        <font>
          <sz val="12"/>
          <name val="Century Gothic"/>
          <scheme val="none"/>
        </font>
        <alignment horizontal="center" vertical="center"/>
      </dxf>
    </rfmt>
    <rfmt sheetId="1" sqref="A19" start="0" length="0">
      <dxf>
        <numFmt numFmtId="30" formatCode="@"/>
      </dxf>
    </rfmt>
    <rfmt sheetId="1" sqref="D19" start="0" length="0">
      <dxf>
        <numFmt numFmtId="164" formatCode="_-&quot;R$&quot;\ * #,##0.00_-;\-&quot;R$&quot;\ * #,##0.00_-;_-&quot;R$&quot;\ * &quot;-&quot;??_-;_-@_-"/>
      </dxf>
    </rfmt>
  </rrc>
  <rrc rId="71" sId="1" ref="A20:XFD20" action="deleteRow">
    <rfmt sheetId="1" xfDxf="1" sqref="A20:IV20" start="0" length="0">
      <dxf>
        <font>
          <sz val="12"/>
          <name val="Century Gothic"/>
          <scheme val="none"/>
        </font>
        <alignment horizontal="center" vertical="center"/>
      </dxf>
    </rfmt>
    <rfmt sheetId="1" sqref="A20" start="0" length="0">
      <dxf>
        <numFmt numFmtId="30" formatCode="@"/>
      </dxf>
    </rfmt>
    <rfmt sheetId="1" sqref="D20" start="0" length="0">
      <dxf>
        <numFmt numFmtId="164" formatCode="_-&quot;R$&quot;\ * #,##0.00_-;\-&quot;R$&quot;\ * #,##0.00_-;_-&quot;R$&quot;\ * &quot;-&quot;??_-;_-@_-"/>
      </dxf>
    </rfmt>
  </rrc>
  <rrc rId="72" sId="1" ref="A23:XFD23" action="deleteRow">
    <rfmt sheetId="1" xfDxf="1" sqref="A23:IV23" start="0" length="0">
      <dxf>
        <font>
          <sz val="12"/>
          <name val="Century Gothic"/>
          <scheme val="none"/>
        </font>
        <alignment horizontal="center" vertical="center"/>
      </dxf>
    </rfmt>
    <rfmt sheetId="1" sqref="A23" start="0" length="0">
      <dxf>
        <numFmt numFmtId="30" formatCode="@"/>
      </dxf>
    </rfmt>
    <rfmt sheetId="1" sqref="D23" start="0" length="0">
      <dxf>
        <numFmt numFmtId="164" formatCode="_-&quot;R$&quot;\ * #,##0.00_-;\-&quot;R$&quot;\ * #,##0.00_-;_-&quot;R$&quot;\ * &quot;-&quot;??_-;_-@_-"/>
      </dxf>
    </rfmt>
  </rrc>
  <rrc rId="73" sId="1" ref="A22:XFD22" action="insertRow"/>
  <rm rId="74" sheetId="1" source="A23:E23" destination="A22:E22" sourceSheetId="1">
    <rfmt sheetId="1" sqref="A22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2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2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2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2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</rm>
  <rrc rId="75" sId="1" ref="A23:XFD23" action="insertRow"/>
  <rrc rId="76" sId="1" ref="A23:XFD24" action="insertRow"/>
  <rrc rId="77" sId="1" ref="A23:XFD24" action="insertRow"/>
  <rm rId="78" sheetId="1" source="A31:E32" destination="A23:E24" sourceSheetId="1">
    <rfmt sheetId="1" sqref="A23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3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3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3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3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A24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4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4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4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4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</rm>
  <rm rId="79" sheetId="1" source="A35:E35" destination="A25:E25" sourceSheetId="1">
    <rfmt sheetId="1" sqref="A25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5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5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5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5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</rm>
  <rm rId="80" sheetId="1" source="A33:E33" destination="A26:E26" sourceSheetId="1">
    <rfmt sheetId="1" sqref="A26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6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6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6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6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</rm>
  <rm rId="81" sheetId="1" source="A36:E36" destination="A27:E27" sourceSheetId="1">
    <rfmt sheetId="1" sqref="A27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7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7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7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7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</rm>
  <rcc rId="82" sId="1">
    <oc r="B27" t="inlineStr">
      <is>
        <t>Placa Transversal</t>
      </is>
    </oc>
    <nc r="B27" t="inlineStr">
      <is>
        <t>Placa Personalizada para o Eixo Z</t>
      </is>
    </nc>
  </rcc>
  <rm rId="83" sheetId="1" source="A34:E34" destination="A33:E33" sourceSheetId="1">
    <rfmt sheetId="1" sqref="A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B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E33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rc rId="84" sId="1" ref="A28:XFD28" action="insertRow"/>
  <rrc rId="85" sId="1" ref="A28:XFD28" action="insertRow"/>
  <rm rId="86" sheetId="1" source="A35:E35" destination="A28:E28" sourceSheetId="1">
    <rfmt sheetId="1" sqref="A28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8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8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8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8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</rm>
  <rm rId="87" sheetId="1" source="A39:E40" destination="A29:E30" sourceSheetId="1">
    <undo index="65535" exp="area" dr="C2:C40" r="C31" sId="1"/>
    <undo index="65535" exp="area" dr="E2:E40" r="E31" sId="1"/>
    <rfmt sheetId="1" sqref="A29" start="0" length="0">
      <dxf>
        <font>
          <sz val="12"/>
          <color indexed="8"/>
          <name val="Century Gothic"/>
          <family val="2"/>
          <scheme val="none"/>
        </font>
        <numFmt numFmtId="30" formatCode="@"/>
        <alignment horizontal="center" vertical="center" wrapText="1"/>
      </dxf>
    </rfmt>
    <rfmt sheetId="1" sqref="B29" start="0" length="0">
      <dxf>
        <font>
          <sz val="12"/>
          <color indexed="8"/>
          <name val="Century Gothic"/>
          <family val="2"/>
          <scheme val="none"/>
        </font>
        <alignment horizontal="left" vertical="center" wrapText="1" indent="1"/>
      </dxf>
    </rfmt>
    <rfmt sheetId="1" sqref="C29" start="0" length="0">
      <dxf>
        <font>
          <sz val="12"/>
          <color indexed="8"/>
          <name val="Century Gothic"/>
          <family val="2"/>
          <scheme val="none"/>
        </font>
        <alignment horizontal="center" vertical="center" wrapText="1"/>
      </dxf>
    </rfmt>
    <rfmt sheetId="1" sqref="D29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E29" start="0" length="0">
      <dxf>
        <font>
          <sz val="12"/>
          <color indexed="8"/>
          <name val="Century Gothic"/>
          <family val="2"/>
          <scheme val="none"/>
        </font>
        <numFmt numFmtId="164" formatCode="_-&quot;R$&quot;\ * #,##0.00_-;\-&quot;R$&quot;\ * #,##0.00_-;_-&quot;R$&quot;\ * &quot;-&quot;??_-;_-@_-"/>
        <alignment horizontal="center" vertical="center"/>
      </dxf>
    </rfmt>
    <rfmt sheetId="1" sqref="A3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B3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C3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D3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  <rfmt sheetId="1" sqref="E30" start="0" length="0">
      <dxf>
        <font>
          <sz val="12"/>
          <color indexed="8"/>
          <name val="Century Gothic"/>
          <family val="2"/>
          <scheme val="none"/>
        </font>
        <alignment horizontal="center" vertical="center"/>
      </dxf>
    </rfmt>
  </rm>
  <rcc rId="88" sId="1">
    <oc r="A7" t="inlineStr">
      <is>
        <t>7</t>
      </is>
    </oc>
    <nc r="A7" t="inlineStr">
      <is>
        <t>6</t>
      </is>
    </nc>
  </rcc>
  <rcc rId="89" sId="1">
    <oc r="A8" t="inlineStr">
      <is>
        <t>8</t>
      </is>
    </oc>
    <nc r="A8" t="inlineStr">
      <is>
        <t>7</t>
      </is>
    </nc>
  </rcc>
  <rcc rId="90" sId="1">
    <oc r="A9" t="inlineStr">
      <is>
        <t>9</t>
      </is>
    </oc>
    <nc r="A9" t="inlineStr">
      <is>
        <t>8</t>
      </is>
    </nc>
  </rcc>
  <rcc rId="91" sId="1">
    <oc r="A10" t="inlineStr">
      <is>
        <t>10</t>
      </is>
    </oc>
    <nc r="A10" t="inlineStr">
      <is>
        <t>9</t>
      </is>
    </nc>
  </rcc>
  <rcc rId="92" sId="1">
    <oc r="A11" t="inlineStr">
      <is>
        <t>11</t>
      </is>
    </oc>
    <nc r="A11" t="inlineStr">
      <is>
        <t>10</t>
      </is>
    </nc>
  </rcc>
  <rcc rId="93" sId="1">
    <oc r="A12" t="inlineStr">
      <is>
        <t>13</t>
      </is>
    </oc>
    <nc r="A12" t="inlineStr">
      <is>
        <t>11</t>
      </is>
    </nc>
  </rcc>
  <rcc rId="94" sId="1">
    <oc r="A13" t="inlineStr">
      <is>
        <t>14</t>
      </is>
    </oc>
    <nc r="A13" t="inlineStr">
      <is>
        <t>12</t>
      </is>
    </nc>
  </rcc>
  <rcc rId="95" sId="1">
    <oc r="A14" t="inlineStr">
      <is>
        <t>16</t>
      </is>
    </oc>
    <nc r="A14" t="inlineStr">
      <is>
        <t>13</t>
      </is>
    </nc>
  </rcc>
  <rcc rId="96" sId="1">
    <oc r="A15" t="inlineStr">
      <is>
        <t>18</t>
      </is>
    </oc>
    <nc r="A15" t="inlineStr">
      <is>
        <t>14</t>
      </is>
    </nc>
  </rcc>
  <rcc rId="97" sId="1">
    <oc r="A16" t="inlineStr">
      <is>
        <t>19</t>
      </is>
    </oc>
    <nc r="A16" t="inlineStr">
      <is>
        <t>15</t>
      </is>
    </nc>
  </rcc>
  <rcc rId="98" sId="1">
    <oc r="A17" t="inlineStr">
      <is>
        <t>20</t>
      </is>
    </oc>
    <nc r="A17" t="inlineStr">
      <is>
        <t>16</t>
      </is>
    </nc>
  </rcc>
  <rcc rId="99" sId="1">
    <oc r="A18" t="inlineStr">
      <is>
        <t>22</t>
      </is>
    </oc>
    <nc r="A18" t="inlineStr">
      <is>
        <t>17</t>
      </is>
    </nc>
  </rcc>
  <rcc rId="100" sId="1">
    <oc r="A19" t="inlineStr">
      <is>
        <t>24</t>
      </is>
    </oc>
    <nc r="A19" t="inlineStr">
      <is>
        <t>18</t>
      </is>
    </nc>
  </rcc>
  <rcc rId="101" sId="1">
    <oc r="A20" t="inlineStr">
      <is>
        <t>26</t>
      </is>
    </oc>
    <nc r="A20" t="inlineStr">
      <is>
        <t>19</t>
      </is>
    </nc>
  </rcc>
  <rcc rId="102" sId="1">
    <oc r="A21" t="inlineStr">
      <is>
        <t>27</t>
      </is>
    </oc>
    <nc r="A21" t="inlineStr">
      <is>
        <t>20</t>
      </is>
    </nc>
  </rcc>
  <rcc rId="103" sId="1">
    <oc r="A22" t="inlineStr">
      <is>
        <t>28</t>
      </is>
    </oc>
    <nc r="A22" t="inlineStr">
      <is>
        <t>21</t>
      </is>
    </nc>
  </rcc>
  <rcc rId="104" sId="1">
    <oc r="A23" t="inlineStr">
      <is>
        <t>6</t>
      </is>
    </oc>
    <nc r="A23" t="inlineStr">
      <is>
        <t>22</t>
      </is>
    </nc>
  </rcc>
  <rcc rId="105" sId="1">
    <oc r="A24" t="inlineStr">
      <is>
        <t>12</t>
      </is>
    </oc>
    <nc r="A24" t="inlineStr">
      <is>
        <t>23</t>
      </is>
    </nc>
  </rcc>
  <rcc rId="106" sId="1">
    <oc r="A25" t="inlineStr">
      <is>
        <t>21</t>
      </is>
    </oc>
    <nc r="A25" t="inlineStr">
      <is>
        <t>24</t>
      </is>
    </nc>
  </rcc>
  <rcc rId="107" sId="1">
    <oc r="A26" t="inlineStr">
      <is>
        <t>15</t>
      </is>
    </oc>
    <nc r="A26" t="inlineStr">
      <is>
        <t>25</t>
      </is>
    </nc>
  </rcc>
  <rcc rId="108" sId="1">
    <oc r="A27" t="inlineStr">
      <is>
        <t>23</t>
      </is>
    </oc>
    <nc r="A27" t="inlineStr">
      <is>
        <t>26</t>
      </is>
    </nc>
  </rcc>
  <rcc rId="109" sId="1">
    <oc r="A28" t="inlineStr">
      <is>
        <t>17</t>
      </is>
    </oc>
    <nc r="A28" t="inlineStr">
      <is>
        <t>27</t>
      </is>
    </nc>
  </rcc>
  <rcc rId="110" sId="1">
    <oc r="A29" t="inlineStr">
      <is>
        <t>25</t>
      </is>
    </oc>
    <nc r="A29" t="inlineStr">
      <is>
        <t>28</t>
      </is>
    </nc>
  </rcc>
  <rcv guid="{4E6EB8F5-EF86-4544-86E3-56E1385803C6}" action="delete"/>
  <rcv guid="{4E6EB8F5-EF86-4544-86E3-56E1385803C6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C31">
      <f>SUM(C2:C38)</f>
    </oc>
    <nc r="C31">
      <f>SUM(C2:C30)</f>
    </nc>
  </rcc>
  <rcc rId="112" sId="1">
    <oc r="E31">
      <f>SUM(E2:E38)</f>
    </oc>
    <nc r="E31">
      <f>SUM(E2:E30)</f>
    </nc>
  </rcc>
  <rfmt sheetId="1" sqref="A1:E1" start="0" length="2147483647">
    <dxf>
      <font>
        <b/>
      </font>
    </dxf>
  </rfmt>
  <rfmt sheetId="1" sqref="A1:A31" start="0" length="0">
    <dxf>
      <border>
        <left style="thin">
          <color indexed="64"/>
        </left>
      </border>
    </dxf>
  </rfmt>
  <rfmt sheetId="1" sqref="A1:E1" start="0" length="0">
    <dxf>
      <border>
        <top style="thin">
          <color indexed="64"/>
        </top>
      </border>
    </dxf>
  </rfmt>
  <rfmt sheetId="1" sqref="E1:E31" start="0" length="0">
    <dxf>
      <border>
        <right style="thin">
          <color indexed="64"/>
        </right>
      </border>
    </dxf>
  </rfmt>
  <rfmt sheetId="1" sqref="A31:E31" start="0" length="0">
    <dxf>
      <border>
        <bottom style="thin">
          <color indexed="64"/>
        </bottom>
      </border>
    </dxf>
  </rfmt>
  <rrc rId="113" sId="1" ref="A1:XFD1" action="insertRow"/>
  <rrc rId="114" sId="1" ref="A1:A1048576" action="insertCol"/>
  <rfmt sheetId="1" sqref="B2:B32" start="0" length="0">
    <dxf>
      <border>
        <left style="medium">
          <color indexed="64"/>
        </left>
      </border>
    </dxf>
  </rfmt>
  <rfmt sheetId="1" sqref="B2:F2" start="0" length="0">
    <dxf>
      <border>
        <top style="medium">
          <color indexed="64"/>
        </top>
      </border>
    </dxf>
  </rfmt>
  <rfmt sheetId="1" sqref="F2:F32" start="0" length="0">
    <dxf>
      <border>
        <right style="medium">
          <color indexed="64"/>
        </right>
      </border>
    </dxf>
  </rfmt>
  <rfmt sheetId="1" sqref="B32:F32" start="0" length="0">
    <dxf>
      <border>
        <bottom style="medium">
          <color indexed="64"/>
        </bottom>
      </border>
    </dxf>
  </rfmt>
  <rfmt sheetId="1" sqref="B3" start="0" length="0">
    <dxf>
      <border>
        <top style="medium">
          <color indexed="64"/>
        </top>
      </border>
    </dxf>
  </rfmt>
  <rfmt sheetId="1" sqref="B3:B32" start="0" length="0">
    <dxf>
      <border>
        <right style="medium">
          <color indexed="64"/>
        </right>
      </border>
    </dxf>
  </rfmt>
  <rfmt sheetId="1" sqref="C3" start="0" length="0">
    <dxf>
      <border>
        <top style="medium">
          <color indexed="64"/>
        </top>
      </border>
    </dxf>
  </rfmt>
  <rfmt sheetId="1" sqref="C3:C32" start="0" length="0">
    <dxf>
      <border>
        <right style="medium">
          <color indexed="64"/>
        </right>
      </border>
    </dxf>
  </rfmt>
  <rfmt sheetId="1" sqref="D3" start="0" length="0">
    <dxf>
      <border>
        <top style="medium">
          <color indexed="64"/>
        </top>
      </border>
    </dxf>
  </rfmt>
  <rfmt sheetId="1" sqref="D3:D32" start="0" length="0">
    <dxf>
      <border>
        <right style="medium">
          <color indexed="64"/>
        </right>
      </border>
    </dxf>
  </rfmt>
  <rfmt sheetId="1" sqref="E3" start="0" length="0">
    <dxf>
      <border>
        <top style="medium">
          <color indexed="64"/>
        </top>
      </border>
    </dxf>
  </rfmt>
  <rfmt sheetId="1" sqref="E3:E32" start="0" length="0">
    <dxf>
      <border>
        <right style="medium">
          <color indexed="64"/>
        </right>
      </border>
    </dxf>
  </rfmt>
  <rfmt sheetId="1" sqref="B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C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D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E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F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B32:F32" start="0" length="0">
    <dxf>
      <border>
        <top style="medium">
          <color indexed="64"/>
        </top>
      </border>
    </dxf>
  </rfmt>
  <rfmt sheetId="1" sqref="B32:C32">
    <dxf>
      <alignment wrapText="1"/>
    </dxf>
  </rfmt>
  <rfmt sheetId="1" sqref="C32">
    <dxf>
      <alignment wrapText="0"/>
    </dxf>
  </rfmt>
  <rfmt sheetId="1" sqref="B32">
    <dxf>
      <alignment wrapText="0"/>
    </dxf>
  </rfmt>
  <rfmt sheetId="1" sqref="B32:F32" start="0" length="2147483647">
    <dxf>
      <font>
        <b/>
      </font>
    </dxf>
  </rfmt>
  <rcv guid="{4E6EB8F5-EF86-4544-86E3-56E1385803C6}" action="delete"/>
  <rcv guid="{4E6EB8F5-EF86-4544-86E3-56E1385803C6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2" start="0" length="0">
    <dxf>
      <border>
        <left/>
      </border>
    </dxf>
  </rfmt>
  <rfmt sheetId="1" sqref="B32:C32" start="0" length="0">
    <dxf>
      <border>
        <top/>
      </border>
    </dxf>
  </rfmt>
  <rfmt sheetId="1" sqref="C32" start="0" length="0">
    <dxf>
      <border>
        <right/>
      </border>
    </dxf>
  </rfmt>
  <rfmt sheetId="1" sqref="B32:C32" start="0" length="0">
    <dxf>
      <border>
        <bottom/>
      </border>
    </dxf>
  </rfmt>
  <rfmt sheetId="1" sqref="B32:C32">
    <dxf>
      <border>
        <left/>
        <right/>
        <vertical/>
      </border>
    </dxf>
  </rfmt>
  <rcc rId="115" sId="1">
    <nc r="C32" t="inlineStr">
      <is>
        <t>TOTAL</t>
      </is>
    </nc>
  </rcc>
  <rfmt sheetId="1" sqref="C32">
    <dxf>
      <alignment horizontal="left"/>
    </dxf>
  </rfmt>
  <rfmt sheetId="1" sqref="C32" start="0" length="0">
    <dxf>
      <alignment relativeIndent="1"/>
    </dxf>
  </rfmt>
  <rfmt sheetId="1" sqref="B32" start="0" length="0">
    <dxf>
      <border>
        <left style="thin">
          <color indexed="64"/>
        </left>
      </border>
    </dxf>
  </rfmt>
  <rfmt sheetId="1" sqref="B32:C32" start="0" length="0">
    <dxf>
      <border>
        <top style="thin">
          <color indexed="64"/>
        </top>
      </border>
    </dxf>
  </rfmt>
  <rfmt sheetId="1" sqref="C32" start="0" length="0">
    <dxf>
      <border>
        <right style="thin">
          <color indexed="64"/>
        </right>
      </border>
    </dxf>
  </rfmt>
  <rfmt sheetId="1" sqref="B32:C32" start="0" length="0">
    <dxf>
      <border>
        <bottom style="thin">
          <color indexed="64"/>
        </bottom>
      </border>
    </dxf>
  </rfmt>
  <rfmt sheetId="1" sqref="B32" start="0" length="0">
    <dxf>
      <border>
        <left style="medium">
          <color indexed="64"/>
        </left>
      </border>
    </dxf>
  </rfmt>
  <rfmt sheetId="1" sqref="B32:C32" start="0" length="0">
    <dxf>
      <border>
        <top style="medium">
          <color indexed="64"/>
        </top>
      </border>
    </dxf>
  </rfmt>
  <rfmt sheetId="1" sqref="C32" start="0" length="0">
    <dxf>
      <border>
        <right style="medium">
          <color indexed="64"/>
        </right>
      </border>
    </dxf>
  </rfmt>
  <rfmt sheetId="1" sqref="B32:C32" start="0" length="0">
    <dxf>
      <border>
        <bottom style="medium">
          <color indexed="64"/>
        </bottom>
      </border>
    </dxf>
  </rfmt>
  <rcc rId="116" sId="1">
    <nc r="E32" t="inlineStr">
      <is>
        <t>-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oc r="C24" t="inlineStr">
      <is>
        <t>Placa Personalizada para Nema 17</t>
      </is>
    </oc>
    <nc r="C24" t="inlineStr">
      <is>
        <t>Placa Personalizada para o Nema 17</t>
      </is>
    </nc>
  </rcc>
  <rcc rId="118" sId="1">
    <oc r="C25" t="inlineStr">
      <is>
        <t>Placa Persolanizada para Mancal KFL08</t>
      </is>
    </oc>
    <nc r="C25" t="inlineStr">
      <is>
        <t>Placa Persolanizada para o Mancal KFL08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F4 B6:F6 B8:F8 B10:F10 B12:F12 B14:F14 B16:F16 B18:F18 B20:F20 B22:F22 B24:F24 B26:F26 B28:F28 B30:F30 B32:F32 B2:F2">
    <dxf>
      <fill>
        <patternFill patternType="solid">
          <bgColor theme="0" tint="-0.14999847407452621"/>
        </patternFill>
      </fill>
    </dxf>
  </rfmt>
  <rfmt sheetId="1" sqref="B2:F2 B4:F4 A2:XFD2 A4:XFD4 A6:XFD6 A8:XFD8 A10:XFD10 A12:XFD12 A14:XFD14 A16:XFD16 A18:XFD18 A20:XFD20 A22:XFD22 A24:XFD24 A26:XFD26 A28:XFD28 A30:XFD30 A32:XFD32">
    <dxf>
      <fill>
        <patternFill>
          <bgColor theme="2"/>
        </patternFill>
      </fill>
    </dxf>
  </rfmt>
  <rfmt sheetId="1" sqref="A1:A1048576">
    <dxf>
      <fill>
        <patternFill patternType="none">
          <bgColor auto="1"/>
        </patternFill>
      </fill>
    </dxf>
  </rfmt>
  <rfmt sheetId="1" sqref="G1:XFD1048576">
    <dxf>
      <fill>
        <patternFill patternType="none">
          <bgColor auto="1"/>
        </patternFill>
      </fill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C2" t="inlineStr">
      <is>
        <t>Nº DA PEÇA</t>
      </is>
    </oc>
    <nc r="C2" t="inlineStr">
      <is>
        <t>PEÇA</t>
      </is>
    </nc>
  </rcc>
  <rcv guid="{4E6EB8F5-EF86-4544-86E3-56E1385803C6}" action="delete"/>
  <rcv guid="{4E6EB8F5-EF86-4544-86E3-56E1385803C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9B53AFF6-68FB-4F17-B761-1320962CABD3}" name="Bruno de Castro" id="-320772916" dateTime="2023-06-02T02:27:55"/>
  <userInfo guid="{3096AA3C-AA8E-45DF-AA2D-CCC7173EDBC6}" name="Bruno de Castro" id="-320771429" dateTime="2023-06-02T02:28:18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1"/>
  <sheetViews>
    <sheetView showGridLines="0" tabSelected="1" workbookViewId="0">
      <selection sqref="A1:G33"/>
    </sheetView>
  </sheetViews>
  <sheetFormatPr defaultRowHeight="15" x14ac:dyDescent="0.3"/>
  <cols>
    <col min="1" max="1" width="8.88671875" style="26"/>
    <col min="2" max="2" width="13.33203125" style="2" customWidth="1"/>
    <col min="3" max="3" width="53.33203125" style="1" customWidth="1"/>
    <col min="4" max="4" width="8.88671875" style="1" customWidth="1"/>
    <col min="5" max="5" width="17.77734375" style="3" customWidth="1"/>
    <col min="6" max="6" width="15.5546875" style="1" customWidth="1"/>
    <col min="7" max="16384" width="8.88671875" style="26"/>
  </cols>
  <sheetData>
    <row r="1" spans="2:6" ht="15.6" thickBot="1" x14ac:dyDescent="0.35"/>
    <row r="2" spans="2:6" ht="15.6" thickBot="1" x14ac:dyDescent="0.35">
      <c r="B2" s="13" t="s">
        <v>0</v>
      </c>
      <c r="C2" s="14" t="s">
        <v>63</v>
      </c>
      <c r="D2" s="14" t="s">
        <v>1</v>
      </c>
      <c r="E2" s="15" t="s">
        <v>58</v>
      </c>
      <c r="F2" s="15" t="s">
        <v>56</v>
      </c>
    </row>
    <row r="3" spans="2:6" x14ac:dyDescent="0.3">
      <c r="B3" s="5" t="s">
        <v>2</v>
      </c>
      <c r="C3" s="7" t="s">
        <v>3</v>
      </c>
      <c r="D3" s="9">
        <v>5</v>
      </c>
      <c r="E3" s="11">
        <v>36</v>
      </c>
      <c r="F3" s="4">
        <f>D3*E3</f>
        <v>180</v>
      </c>
    </row>
    <row r="4" spans="2:6" x14ac:dyDescent="0.3">
      <c r="B4" s="16" t="s">
        <v>4</v>
      </c>
      <c r="C4" s="17" t="s">
        <v>5</v>
      </c>
      <c r="D4" s="18">
        <v>16</v>
      </c>
      <c r="E4" s="19">
        <f>11.36/4</f>
        <v>2.84</v>
      </c>
      <c r="F4" s="20">
        <f t="shared" ref="F4:F22" si="0">D4*E4</f>
        <v>45.44</v>
      </c>
    </row>
    <row r="5" spans="2:6" x14ac:dyDescent="0.3">
      <c r="B5" s="6" t="s">
        <v>6</v>
      </c>
      <c r="C5" s="8" t="s">
        <v>7</v>
      </c>
      <c r="D5" s="10">
        <v>20</v>
      </c>
      <c r="E5" s="12">
        <f>12.5/10</f>
        <v>1.25</v>
      </c>
      <c r="F5" s="4">
        <f t="shared" si="0"/>
        <v>25</v>
      </c>
    </row>
    <row r="6" spans="2:6" x14ac:dyDescent="0.3">
      <c r="B6" s="16" t="s">
        <v>8</v>
      </c>
      <c r="C6" s="17" t="s">
        <v>9</v>
      </c>
      <c r="D6" s="18">
        <v>20</v>
      </c>
      <c r="E6" s="19">
        <f>7.19/10</f>
        <v>0.71900000000000008</v>
      </c>
      <c r="F6" s="20">
        <f t="shared" si="0"/>
        <v>14.380000000000003</v>
      </c>
    </row>
    <row r="7" spans="2:6" x14ac:dyDescent="0.3">
      <c r="B7" s="6" t="s">
        <v>10</v>
      </c>
      <c r="C7" s="8" t="s">
        <v>11</v>
      </c>
      <c r="D7" s="10">
        <v>4</v>
      </c>
      <c r="E7" s="12">
        <v>89.31</v>
      </c>
      <c r="F7" s="4">
        <f t="shared" si="0"/>
        <v>357.24</v>
      </c>
    </row>
    <row r="8" spans="2:6" x14ac:dyDescent="0.3">
      <c r="B8" s="16" t="s">
        <v>12</v>
      </c>
      <c r="C8" s="17" t="s">
        <v>14</v>
      </c>
      <c r="D8" s="18">
        <v>16</v>
      </c>
      <c r="E8" s="19">
        <f>9.59/10</f>
        <v>0.95899999999999996</v>
      </c>
      <c r="F8" s="20">
        <f t="shared" si="0"/>
        <v>15.343999999999999</v>
      </c>
    </row>
    <row r="9" spans="2:6" x14ac:dyDescent="0.3">
      <c r="B9" s="6" t="s">
        <v>13</v>
      </c>
      <c r="C9" s="8" t="s">
        <v>16</v>
      </c>
      <c r="D9" s="10">
        <v>2</v>
      </c>
      <c r="E9" s="12">
        <f>23.54/2</f>
        <v>11.77</v>
      </c>
      <c r="F9" s="4">
        <f t="shared" si="0"/>
        <v>23.54</v>
      </c>
    </row>
    <row r="10" spans="2:6" x14ac:dyDescent="0.3">
      <c r="B10" s="16" t="s">
        <v>15</v>
      </c>
      <c r="C10" s="17" t="s">
        <v>18</v>
      </c>
      <c r="D10" s="18">
        <v>2</v>
      </c>
      <c r="E10" s="19">
        <v>119.81</v>
      </c>
      <c r="F10" s="20">
        <f t="shared" si="0"/>
        <v>239.62</v>
      </c>
    </row>
    <row r="11" spans="2:6" x14ac:dyDescent="0.3">
      <c r="B11" s="6" t="s">
        <v>17</v>
      </c>
      <c r="C11" s="8" t="s">
        <v>20</v>
      </c>
      <c r="D11" s="10">
        <v>36</v>
      </c>
      <c r="E11" s="12">
        <f>2.88/10</f>
        <v>0.28799999999999998</v>
      </c>
      <c r="F11" s="4">
        <f t="shared" si="0"/>
        <v>10.367999999999999</v>
      </c>
    </row>
    <row r="12" spans="2:6" x14ac:dyDescent="0.3">
      <c r="B12" s="16" t="s">
        <v>19</v>
      </c>
      <c r="C12" s="17" t="s">
        <v>22</v>
      </c>
      <c r="D12" s="18">
        <v>32</v>
      </c>
      <c r="E12" s="19">
        <f>2.4/10</f>
        <v>0.24</v>
      </c>
      <c r="F12" s="20">
        <f t="shared" si="0"/>
        <v>7.68</v>
      </c>
    </row>
    <row r="13" spans="2:6" x14ac:dyDescent="0.3">
      <c r="B13" s="6" t="s">
        <v>21</v>
      </c>
      <c r="C13" s="8" t="s">
        <v>25</v>
      </c>
      <c r="D13" s="10">
        <v>2</v>
      </c>
      <c r="E13" s="12">
        <f>25.14/2</f>
        <v>12.57</v>
      </c>
      <c r="F13" s="4">
        <f t="shared" si="0"/>
        <v>25.14</v>
      </c>
    </row>
    <row r="14" spans="2:6" x14ac:dyDescent="0.3">
      <c r="B14" s="16" t="s">
        <v>23</v>
      </c>
      <c r="C14" s="17" t="s">
        <v>27</v>
      </c>
      <c r="D14" s="18">
        <v>16</v>
      </c>
      <c r="E14" s="19">
        <f>9.59/10</f>
        <v>0.95899999999999996</v>
      </c>
      <c r="F14" s="20">
        <f t="shared" si="0"/>
        <v>15.343999999999999</v>
      </c>
    </row>
    <row r="15" spans="2:6" x14ac:dyDescent="0.3">
      <c r="B15" s="6" t="s">
        <v>24</v>
      </c>
      <c r="C15" s="8" t="s">
        <v>31</v>
      </c>
      <c r="D15" s="10">
        <v>16</v>
      </c>
      <c r="E15" s="12">
        <f>19.17/10</f>
        <v>1.9170000000000003</v>
      </c>
      <c r="F15" s="4">
        <f t="shared" si="0"/>
        <v>30.672000000000004</v>
      </c>
    </row>
    <row r="16" spans="2:6" x14ac:dyDescent="0.3">
      <c r="B16" s="16" t="s">
        <v>26</v>
      </c>
      <c r="C16" s="17" t="s">
        <v>35</v>
      </c>
      <c r="D16" s="18">
        <v>14</v>
      </c>
      <c r="E16" s="19">
        <f>14.97/2</f>
        <v>7.4850000000000003</v>
      </c>
      <c r="F16" s="20">
        <f t="shared" si="0"/>
        <v>104.79</v>
      </c>
    </row>
    <row r="17" spans="2:6" x14ac:dyDescent="0.3">
      <c r="B17" s="6" t="s">
        <v>28</v>
      </c>
      <c r="C17" s="8" t="s">
        <v>37</v>
      </c>
      <c r="D17" s="10">
        <v>2</v>
      </c>
      <c r="E17" s="12">
        <v>36.06</v>
      </c>
      <c r="F17" s="4">
        <f t="shared" si="0"/>
        <v>72.12</v>
      </c>
    </row>
    <row r="18" spans="2:6" x14ac:dyDescent="0.3">
      <c r="B18" s="16" t="s">
        <v>30</v>
      </c>
      <c r="C18" s="17" t="s">
        <v>39</v>
      </c>
      <c r="D18" s="18">
        <v>4</v>
      </c>
      <c r="E18" s="19">
        <f>14.38/10</f>
        <v>1.4380000000000002</v>
      </c>
      <c r="F18" s="20">
        <f t="shared" si="0"/>
        <v>5.7520000000000007</v>
      </c>
    </row>
    <row r="19" spans="2:6" x14ac:dyDescent="0.3">
      <c r="B19" s="6" t="s">
        <v>32</v>
      </c>
      <c r="C19" s="8" t="s">
        <v>43</v>
      </c>
      <c r="D19" s="10">
        <v>2</v>
      </c>
      <c r="E19" s="12">
        <f>17/2</f>
        <v>8.5</v>
      </c>
      <c r="F19" s="4">
        <f t="shared" si="0"/>
        <v>17</v>
      </c>
    </row>
    <row r="20" spans="2:6" x14ac:dyDescent="0.3">
      <c r="B20" s="16" t="s">
        <v>34</v>
      </c>
      <c r="C20" s="17" t="s">
        <v>46</v>
      </c>
      <c r="D20" s="18">
        <v>2</v>
      </c>
      <c r="E20" s="19">
        <f>28/2</f>
        <v>14</v>
      </c>
      <c r="F20" s="20">
        <f t="shared" si="0"/>
        <v>28</v>
      </c>
    </row>
    <row r="21" spans="2:6" x14ac:dyDescent="0.3">
      <c r="B21" s="6" t="s">
        <v>36</v>
      </c>
      <c r="C21" s="8" t="s">
        <v>57</v>
      </c>
      <c r="D21" s="10">
        <v>1</v>
      </c>
      <c r="E21" s="12">
        <v>47.93</v>
      </c>
      <c r="F21" s="4">
        <f t="shared" si="0"/>
        <v>47.93</v>
      </c>
    </row>
    <row r="22" spans="2:6" x14ac:dyDescent="0.3">
      <c r="B22" s="16" t="s">
        <v>38</v>
      </c>
      <c r="C22" s="17" t="s">
        <v>51</v>
      </c>
      <c r="D22" s="18">
        <v>1</v>
      </c>
      <c r="E22" s="19">
        <v>29</v>
      </c>
      <c r="F22" s="20">
        <f t="shared" si="0"/>
        <v>29</v>
      </c>
    </row>
    <row r="23" spans="2:6" x14ac:dyDescent="0.3">
      <c r="B23" s="6" t="s">
        <v>40</v>
      </c>
      <c r="C23" s="8" t="s">
        <v>53</v>
      </c>
      <c r="D23" s="10">
        <v>1</v>
      </c>
      <c r="E23" s="12">
        <v>49</v>
      </c>
      <c r="F23" s="4">
        <f t="shared" ref="F23:F31" si="1">D23*E23</f>
        <v>49</v>
      </c>
    </row>
    <row r="24" spans="2:6" x14ac:dyDescent="0.3">
      <c r="B24" s="16" t="s">
        <v>42</v>
      </c>
      <c r="C24" s="17" t="s">
        <v>61</v>
      </c>
      <c r="D24" s="18">
        <v>2</v>
      </c>
      <c r="E24" s="19"/>
      <c r="F24" s="20">
        <f t="shared" si="1"/>
        <v>0</v>
      </c>
    </row>
    <row r="25" spans="2:6" x14ac:dyDescent="0.3">
      <c r="B25" s="6" t="s">
        <v>44</v>
      </c>
      <c r="C25" s="8" t="s">
        <v>62</v>
      </c>
      <c r="D25" s="10">
        <v>2</v>
      </c>
      <c r="E25" s="12"/>
      <c r="F25" s="4">
        <f t="shared" si="1"/>
        <v>0</v>
      </c>
    </row>
    <row r="26" spans="2:6" x14ac:dyDescent="0.3">
      <c r="B26" s="16" t="s">
        <v>45</v>
      </c>
      <c r="C26" s="17" t="s">
        <v>41</v>
      </c>
      <c r="D26" s="18">
        <v>1</v>
      </c>
      <c r="E26" s="19"/>
      <c r="F26" s="20">
        <f t="shared" si="1"/>
        <v>0</v>
      </c>
    </row>
    <row r="27" spans="2:6" x14ac:dyDescent="0.3">
      <c r="B27" s="6" t="s">
        <v>47</v>
      </c>
      <c r="C27" s="8" t="s">
        <v>29</v>
      </c>
      <c r="D27" s="10">
        <v>4</v>
      </c>
      <c r="E27" s="12"/>
      <c r="F27" s="4">
        <f t="shared" si="1"/>
        <v>0</v>
      </c>
    </row>
    <row r="28" spans="2:6" x14ac:dyDescent="0.3">
      <c r="B28" s="16" t="s">
        <v>49</v>
      </c>
      <c r="C28" s="17" t="s">
        <v>59</v>
      </c>
      <c r="D28" s="18">
        <v>1</v>
      </c>
      <c r="E28" s="19"/>
      <c r="F28" s="20">
        <f t="shared" si="1"/>
        <v>0</v>
      </c>
    </row>
    <row r="29" spans="2:6" x14ac:dyDescent="0.3">
      <c r="B29" s="6" t="s">
        <v>50</v>
      </c>
      <c r="C29" s="8" t="s">
        <v>33</v>
      </c>
      <c r="D29" s="10">
        <v>36</v>
      </c>
      <c r="E29" s="12"/>
      <c r="F29" s="4">
        <f t="shared" si="1"/>
        <v>0</v>
      </c>
    </row>
    <row r="30" spans="2:6" x14ac:dyDescent="0.3">
      <c r="B30" s="16" t="s">
        <v>52</v>
      </c>
      <c r="C30" s="17" t="s">
        <v>48</v>
      </c>
      <c r="D30" s="18">
        <v>1</v>
      </c>
      <c r="E30" s="19"/>
      <c r="F30" s="20">
        <f t="shared" si="1"/>
        <v>0</v>
      </c>
    </row>
    <row r="31" spans="2:6" ht="15.6" thickBot="1" x14ac:dyDescent="0.35">
      <c r="B31" s="6" t="s">
        <v>54</v>
      </c>
      <c r="C31" s="8" t="s">
        <v>55</v>
      </c>
      <c r="D31" s="10">
        <v>1</v>
      </c>
      <c r="E31" s="12"/>
      <c r="F31" s="4">
        <f t="shared" si="1"/>
        <v>0</v>
      </c>
    </row>
    <row r="32" spans="2:6" ht="15.6" thickBot="1" x14ac:dyDescent="0.35">
      <c r="B32" s="21"/>
      <c r="C32" s="22" t="s">
        <v>56</v>
      </c>
      <c r="D32" s="23">
        <f>SUM(D3:D31)</f>
        <v>262</v>
      </c>
      <c r="E32" s="24" t="s">
        <v>60</v>
      </c>
      <c r="F32" s="25">
        <f>SUM(F3:F31)</f>
        <v>1343.36</v>
      </c>
    </row>
    <row r="34" spans="2:5" x14ac:dyDescent="0.3">
      <c r="B34" s="1"/>
      <c r="E34" s="1"/>
    </row>
    <row r="35" spans="2:5" x14ac:dyDescent="0.3">
      <c r="B35" s="1"/>
      <c r="E35" s="1"/>
    </row>
    <row r="36" spans="2:5" x14ac:dyDescent="0.3">
      <c r="B36" s="1"/>
      <c r="E36" s="1"/>
    </row>
    <row r="37" spans="2:5" x14ac:dyDescent="0.3">
      <c r="B37" s="1"/>
      <c r="E37" s="1"/>
    </row>
    <row r="38" spans="2:5" x14ac:dyDescent="0.3">
      <c r="B38" s="1"/>
      <c r="E38" s="1"/>
    </row>
    <row r="39" spans="2:5" x14ac:dyDescent="0.3">
      <c r="B39" s="1"/>
      <c r="E39" s="1"/>
    </row>
    <row r="40" spans="2:5" x14ac:dyDescent="0.3">
      <c r="B40" s="1"/>
      <c r="E40" s="1"/>
    </row>
    <row r="41" spans="2:5" x14ac:dyDescent="0.3">
      <c r="B41" s="1"/>
      <c r="E41" s="1"/>
    </row>
  </sheetData>
  <customSheetViews>
    <customSheetView guid="{4E6EB8F5-EF86-4544-86E3-56E1385803C6}" showGridLines="0">
      <selection sqref="A1:G33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phoneticPr fontId="2" type="noConversion"/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Castro</dc:creator>
  <cp:lastModifiedBy>Bruno de Castro</cp:lastModifiedBy>
  <dcterms:created xsi:type="dcterms:W3CDTF">2023-06-02T05:06:35Z</dcterms:created>
  <dcterms:modified xsi:type="dcterms:W3CDTF">2023-06-02T05:49:27Z</dcterms:modified>
</cp:coreProperties>
</file>