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ropbox\School\FSAE\2015-2016\RedBuggy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H8" i="1"/>
  <c r="F5" i="1"/>
  <c r="F6" i="1"/>
  <c r="E5" i="1"/>
  <c r="D3" i="1"/>
  <c r="F3" i="1" s="1"/>
  <c r="C3" i="1"/>
  <c r="E3" i="1" s="1"/>
  <c r="D7" i="1"/>
  <c r="F7" i="1" s="1"/>
  <c r="C7" i="1"/>
  <c r="E7" i="1" s="1"/>
  <c r="D6" i="1"/>
  <c r="C6" i="1"/>
  <c r="E6" i="1" s="1"/>
  <c r="D5" i="1"/>
  <c r="C5" i="1"/>
  <c r="C4" i="1"/>
  <c r="E4" i="1" s="1"/>
  <c r="D4" i="1"/>
  <c r="F4" i="1" s="1"/>
</calcChain>
</file>

<file path=xl/sharedStrings.xml><?xml version="1.0" encoding="utf-8"?>
<sst xmlns="http://schemas.openxmlformats.org/spreadsheetml/2006/main" count="21" uniqueCount="17">
  <si>
    <t>Part</t>
  </si>
  <si>
    <t>Power Bus</t>
  </si>
  <si>
    <t>Idd (Typ)</t>
  </si>
  <si>
    <t>Idd (Max)</t>
  </si>
  <si>
    <t>MCP4725</t>
  </si>
  <si>
    <t>5v</t>
  </si>
  <si>
    <t>SD Card</t>
  </si>
  <si>
    <t>MCP2515</t>
  </si>
  <si>
    <t>MCP2551</t>
  </si>
  <si>
    <t>ADUM1251</t>
  </si>
  <si>
    <t>Eff. Factor</t>
  </si>
  <si>
    <t>Quantity</t>
  </si>
  <si>
    <t>Typ</t>
  </si>
  <si>
    <t>Max</t>
  </si>
  <si>
    <t>Datasheet (Amps)</t>
  </si>
  <si>
    <t>As Implemented (mA)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</si>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</sst>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2" applyFont="1"/>
    <xf numFmtId="43" fontId="0" fillId="0" borderId="0" xfId="1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1" fillId="0" borderId="0" xfId="0" applyNumberFormat="1" applyFont="1"/>
    <xf numFmtId="165" fontId="0" fillId="0" borderId="0" xfId="0" applyNumberFormat="1" applyFont="1"/>
    <xf numFmtId="43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H8" totalsRowCount="1" headerRowDxfId="8">
  <autoFilter ref="A2:H7"/>
  <tableColumns count="8">
    <tableColumn id="1" name="Part" totalsRowLabel="Total"/>
    <tableColumn id="2" name="Power Bus"/>
    <tableColumn id="3" name="Idd (Typ)" totalsRowFunction="sum" dataDxfId="6" totalsRowDxfId="3" dataCellStyle="Comma"/>
    <tableColumn id="4" name="Idd (Max)" totalsRowFunction="sum" dataDxfId="4" totalsRowDxfId="2" dataCellStyle="Comma"/>
    <tableColumn id="5" name="Typ" totalsRowFunction="sum" dataDxfId="5" totalsRowDxfId="1" dataCellStyle="Comma">
      <calculatedColumnFormula>C3/$G3*$H3*1000</calculatedColumnFormula>
    </tableColumn>
    <tableColumn id="6" name="Max" totalsRowFunction="sum" dataDxfId="10" totalsRowDxfId="0" dataCellStyle="Comma">
      <calculatedColumnFormula>D3/$G3*$H3*1000</calculatedColumnFormula>
    </tableColumn>
    <tableColumn id="7" name="Eff. Factor" dataDxfId="9" totalsRowDxfId="7" dataCellStyle="Percent"/>
    <tableColumn id="8" name="Quantity" totalsRowFunction="sum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2" topLeftCell="A3" activePane="bottomLeft" state="frozen"/>
      <selection pane="bottomLeft" activeCell="G12" sqref="G12"/>
    </sheetView>
  </sheetViews>
  <sheetFormatPr defaultRowHeight="15" x14ac:dyDescent="0.25"/>
  <cols>
    <col min="1" max="1" width="10.5703125" bestFit="1" customWidth="1"/>
    <col min="2" max="2" width="14.85546875" bestFit="1" customWidth="1"/>
    <col min="3" max="3" width="13.42578125" bestFit="1" customWidth="1"/>
    <col min="4" max="4" width="14.140625" bestFit="1" customWidth="1"/>
    <col min="5" max="5" width="11.85546875" customWidth="1"/>
    <col min="6" max="6" width="9.42578125" bestFit="1" customWidth="1"/>
    <col min="7" max="7" width="14.42578125" bestFit="1" customWidth="1"/>
    <col min="8" max="8" width="13.28515625" bestFit="1" customWidth="1"/>
  </cols>
  <sheetData>
    <row r="1" spans="1:8" x14ac:dyDescent="0.25">
      <c r="C1" s="5" t="s">
        <v>14</v>
      </c>
      <c r="D1" s="5"/>
      <c r="E1" s="5" t="s">
        <v>15</v>
      </c>
      <c r="F1" s="5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13</v>
      </c>
      <c r="G2" s="1" t="s">
        <v>10</v>
      </c>
      <c r="H2" s="1" t="s">
        <v>11</v>
      </c>
    </row>
    <row r="3" spans="1:8" x14ac:dyDescent="0.25">
      <c r="A3" t="s">
        <v>4</v>
      </c>
      <c r="B3" t="s">
        <v>5</v>
      </c>
      <c r="C3" s="4">
        <f>210*10^-6</f>
        <v>2.0999999999999998E-4</v>
      </c>
      <c r="D3" s="4">
        <f>210*10^-6</f>
        <v>2.0999999999999998E-4</v>
      </c>
      <c r="E3" s="3">
        <f>C3/$G3*$H3*1000</f>
        <v>0.52500000000000002</v>
      </c>
      <c r="F3" s="3">
        <f>D3/$G3*$H3*1000</f>
        <v>0.52500000000000002</v>
      </c>
      <c r="G3" s="2">
        <v>0.8</v>
      </c>
      <c r="H3">
        <v>2</v>
      </c>
    </row>
    <row r="4" spans="1:8" x14ac:dyDescent="0.25">
      <c r="A4" t="s">
        <v>6</v>
      </c>
      <c r="B4" t="s">
        <v>5</v>
      </c>
      <c r="C4" s="4">
        <f>40*10^-3</f>
        <v>0.04</v>
      </c>
      <c r="D4" s="4">
        <f>100*10^-3</f>
        <v>0.1</v>
      </c>
      <c r="E4" s="3">
        <f t="shared" ref="E4:F7" si="0">C4/$G4*$H4*1000</f>
        <v>40</v>
      </c>
      <c r="F4" s="3">
        <f t="shared" si="0"/>
        <v>100</v>
      </c>
      <c r="G4" s="2">
        <v>1</v>
      </c>
      <c r="H4">
        <v>1</v>
      </c>
    </row>
    <row r="5" spans="1:8" x14ac:dyDescent="0.25">
      <c r="A5" t="s">
        <v>7</v>
      </c>
      <c r="B5" t="s">
        <v>5</v>
      </c>
      <c r="C5" s="4">
        <f>10*10^-3</f>
        <v>0.01</v>
      </c>
      <c r="D5" s="4">
        <f>10*10^-3</f>
        <v>0.01</v>
      </c>
      <c r="E5" s="3">
        <f t="shared" si="0"/>
        <v>10</v>
      </c>
      <c r="F5" s="3">
        <f t="shared" si="0"/>
        <v>10</v>
      </c>
      <c r="G5" s="2">
        <v>1</v>
      </c>
      <c r="H5">
        <v>1</v>
      </c>
    </row>
    <row r="6" spans="1:8" x14ac:dyDescent="0.25">
      <c r="A6" t="s">
        <v>8</v>
      </c>
      <c r="B6" t="s">
        <v>5</v>
      </c>
      <c r="C6" s="4">
        <f>90*10^-3</f>
        <v>0.09</v>
      </c>
      <c r="D6" s="4">
        <f>90*10^-3</f>
        <v>0.09</v>
      </c>
      <c r="E6" s="3">
        <f t="shared" si="0"/>
        <v>90</v>
      </c>
      <c r="F6" s="3">
        <f t="shared" si="0"/>
        <v>90</v>
      </c>
      <c r="G6" s="2">
        <v>1</v>
      </c>
      <c r="H6">
        <v>1</v>
      </c>
    </row>
    <row r="7" spans="1:8" x14ac:dyDescent="0.25">
      <c r="A7" t="s">
        <v>9</v>
      </c>
      <c r="B7" t="s">
        <v>5</v>
      </c>
      <c r="C7" s="4">
        <f>2.8*10^-3</f>
        <v>2.8E-3</v>
      </c>
      <c r="D7" s="4">
        <f>5*10^-3</f>
        <v>5.0000000000000001E-3</v>
      </c>
      <c r="E7" s="3">
        <f t="shared" si="0"/>
        <v>2.8</v>
      </c>
      <c r="F7" s="3">
        <f t="shared" si="0"/>
        <v>5</v>
      </c>
      <c r="G7" s="2">
        <v>1</v>
      </c>
      <c r="H7">
        <v>1</v>
      </c>
    </row>
    <row r="8" spans="1:8" x14ac:dyDescent="0.25">
      <c r="A8" t="s">
        <v>16</v>
      </c>
      <c r="C8" s="7">
        <f>SUBTOTAL(109,Table1[Idd (Typ)])</f>
        <v>0.14301</v>
      </c>
      <c r="D8" s="7">
        <f>SUBTOTAL(109,Table1[Idd (Max)])</f>
        <v>0.20521</v>
      </c>
      <c r="E8" s="8">
        <f>SUBTOTAL(109,Table1[Typ])</f>
        <v>143.32500000000002</v>
      </c>
      <c r="F8" s="8">
        <f>SUBTOTAL(109,Table1[Max])</f>
        <v>205.52500000000001</v>
      </c>
      <c r="G8" s="6"/>
      <c r="H8">
        <f>SUBTOTAL(109,Table1[Quantity])</f>
        <v>6</v>
      </c>
    </row>
  </sheetData>
  <mergeCells count="2">
    <mergeCell ref="C1:D1"/>
    <mergeCell ref="E1:F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2015-07-30T04:29:56Z</dcterms:created>
  <dcterms:modified xsi:type="dcterms:W3CDTF">2015-07-30T04:52:02Z</dcterms:modified>
</cp:coreProperties>
</file>