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undp-my.sharepoint.com/personal/crd_admin_undp_org/Documents/Sri Lanka CRD/Datasets/CRD datasets/"/>
    </mc:Choice>
  </mc:AlternateContent>
  <xr:revisionPtr revIDLastSave="0" documentId="8_{F16990FA-294A-4915-B224-14414E3DFE17}" xr6:coauthVersionLast="47" xr6:coauthVersionMax="47" xr10:uidLastSave="{00000000-0000-0000-0000-000000000000}"/>
  <bookViews>
    <workbookView xWindow="-110" yWindow="-110" windowWidth="19420" windowHeight="10420" xr2:uid="{42668FAA-128A-45DE-A923-A25C38A3A196}"/>
  </bookViews>
  <sheets>
    <sheet name="Master List 2022" sheetId="1" r:id="rId1"/>
    <sheet name="Visualisations" sheetId="3" r:id="rId2"/>
    <sheet name="Master List 2021" sheetId="5" r:id="rId3"/>
    <sheet name="Sheet1" sheetId="4" r:id="rId4"/>
  </sheets>
  <definedNames>
    <definedName name="_xlnm._FilterDatabase" localSheetId="0" hidden="1">'Master List 2022'!$B$1:$M$1</definedName>
  </definedNames>
  <calcPr calcId="191028"/>
  <pivotCaches>
    <pivotCache cacheId="147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7" i="3" l="1"/>
  <c r="P35" i="3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B34" i="1"/>
  <c r="C34" i="1"/>
  <c r="D34" i="1"/>
  <c r="A3" i="5"/>
  <c r="A4" i="5"/>
  <c r="A5" i="5"/>
  <c r="A6" i="5"/>
  <c r="B3" i="5"/>
  <c r="B4" i="5"/>
  <c r="B5" i="5"/>
  <c r="B6" i="5"/>
  <c r="C3" i="5"/>
  <c r="C4" i="5"/>
  <c r="C5" i="5"/>
  <c r="C6" i="5"/>
  <c r="C2" i="5"/>
  <c r="B2" i="5"/>
  <c r="A2" i="5"/>
  <c r="C19" i="1"/>
  <c r="C20" i="1"/>
  <c r="C21" i="1"/>
  <c r="C18" i="1"/>
  <c r="C17" i="1"/>
  <c r="C16" i="1"/>
  <c r="C15" i="1"/>
  <c r="C13" i="1"/>
  <c r="C14" i="1"/>
  <c r="C11" i="1"/>
  <c r="C12" i="1"/>
  <c r="C10" i="1"/>
  <c r="C9" i="1"/>
  <c r="C8" i="1"/>
  <c r="C6" i="1"/>
  <c r="C7" i="1"/>
  <c r="C4" i="1"/>
  <c r="C5" i="1"/>
  <c r="C3" i="1"/>
  <c r="C2" i="1"/>
  <c r="C33" i="1"/>
  <c r="C32" i="1"/>
  <c r="C31" i="1"/>
  <c r="C30" i="1"/>
  <c r="C29" i="1"/>
  <c r="C28" i="1"/>
  <c r="C27" i="1"/>
  <c r="C26" i="1"/>
  <c r="C25" i="1"/>
  <c r="C24" i="1"/>
  <c r="C23" i="1"/>
  <c r="C22" i="1"/>
  <c r="D14" i="1"/>
  <c r="D11" i="1"/>
  <c r="D12" i="1"/>
  <c r="D10" i="1"/>
  <c r="D9" i="1"/>
  <c r="D8" i="1"/>
  <c r="D6" i="1"/>
  <c r="D7" i="1"/>
  <c r="D4" i="1"/>
  <c r="D5" i="1"/>
  <c r="D3" i="1"/>
  <c r="D2" i="1"/>
  <c r="D33" i="1"/>
  <c r="D32" i="1"/>
  <c r="D31" i="1"/>
  <c r="D30" i="1"/>
  <c r="D29" i="1"/>
  <c r="D28" i="1"/>
  <c r="D27" i="1"/>
  <c r="D26" i="1"/>
  <c r="D25" i="1"/>
  <c r="D24" i="1"/>
  <c r="D23" i="1"/>
  <c r="B23" i="1"/>
  <c r="B24" i="1"/>
  <c r="B25" i="1"/>
  <c r="B26" i="1"/>
  <c r="B27" i="1"/>
  <c r="B28" i="1"/>
  <c r="B29" i="1"/>
  <c r="B30" i="1"/>
  <c r="B31" i="1"/>
  <c r="B32" i="1"/>
  <c r="B33" i="1"/>
  <c r="B2" i="1"/>
  <c r="B3" i="1"/>
  <c r="B5" i="1"/>
  <c r="B4" i="1"/>
  <c r="B7" i="1"/>
  <c r="D19" i="1"/>
  <c r="D20" i="1"/>
  <c r="D21" i="1"/>
  <c r="D18" i="1"/>
  <c r="D17" i="1"/>
  <c r="D16" i="1"/>
  <c r="D15" i="1"/>
  <c r="D13" i="1"/>
  <c r="B19" i="1"/>
  <c r="B20" i="1"/>
  <c r="B21" i="1"/>
  <c r="B18" i="1"/>
  <c r="B17" i="1"/>
  <c r="B16" i="1"/>
  <c r="B15" i="1"/>
  <c r="B13" i="1"/>
  <c r="B14" i="1"/>
  <c r="B11" i="1"/>
  <c r="B12" i="1"/>
  <c r="B10" i="1"/>
  <c r="B9" i="1"/>
  <c r="B8" i="1"/>
  <c r="B6" i="1"/>
  <c r="D22" i="1"/>
  <c r="B22" i="1"/>
</calcChain>
</file>

<file path=xl/sharedStrings.xml><?xml version="1.0" encoding="utf-8"?>
<sst xmlns="http://schemas.openxmlformats.org/spreadsheetml/2006/main" count="178" uniqueCount="124">
  <si>
    <t>Index Number</t>
  </si>
  <si>
    <t>Year</t>
  </si>
  <si>
    <t>Month</t>
  </si>
  <si>
    <t>Day</t>
  </si>
  <si>
    <t>Date</t>
  </si>
  <si>
    <t>Total</t>
  </si>
  <si>
    <t>Men</t>
  </si>
  <si>
    <t>Women</t>
  </si>
  <si>
    <t>Children</t>
  </si>
  <si>
    <t>Apprehended (closest district)</t>
  </si>
  <si>
    <t>Origin</t>
  </si>
  <si>
    <t>Destination</t>
  </si>
  <si>
    <t>Source</t>
  </si>
  <si>
    <t>Batticaloa</t>
  </si>
  <si>
    <t>Trincomalee, Batticaloa, Jaffna, Kilinochchi and Vavuniya</t>
  </si>
  <si>
    <t xml:space="preserve">https://news.navy.lk/oparation-news/2022/05/19/202205191130/ </t>
  </si>
  <si>
    <t>Trincomalee</t>
  </si>
  <si>
    <t>Jaffna, Trincomalee, Batticaloa, Puttalam, Ampara, Ratnapura, Gampaha and Colombo</t>
  </si>
  <si>
    <t xml:space="preserve">https://news.navy.lk/oparation-news/2022/05/24/202205240930/ </t>
  </si>
  <si>
    <t>Southern waterss</t>
  </si>
  <si>
    <t>Kalpitiya, Chilaw, Puttalam, Negombo and Kilinochchi </t>
  </si>
  <si>
    <t xml:space="preserve">https://news.navy.lk/oparation-news/2022/05/27/202205271845/ </t>
  </si>
  <si>
    <t>western sea</t>
  </si>
  <si>
    <t>Puttalam</t>
  </si>
  <si>
    <t> Jaffna, Trincomalee, Mullaitivu and Marawila. </t>
  </si>
  <si>
    <t xml:space="preserve">https://news.navy.lk/oparation-news/2022/06/08/202206080900/ </t>
  </si>
  <si>
    <t>residents of Negombo, Chilaw, Puttalam, Kalpitiya, Marawila, Mullaitivu, Kilinochchi and Trincomalee</t>
  </si>
  <si>
    <t>Ampara</t>
  </si>
  <si>
    <t>Jaffna, Vavuniya, Valachchenai, Chilaw, Kalpitiya, Udappuwa, Ja-Ela and Negombo</t>
  </si>
  <si>
    <t>Australia</t>
  </si>
  <si>
    <t>https://news.navy.lk/oparation-news/2022/06/12/202206121013/</t>
  </si>
  <si>
    <t>Trincomalee, Mullaitivu, Jaffna</t>
  </si>
  <si>
    <t>https://news.navy.lk/oparation-news/2022/06/15/202206151300/</t>
  </si>
  <si>
    <t>Kalutara</t>
  </si>
  <si>
    <t>Trincomalee, Mannar, Batticaloa, Negombo, Kalpitiya and Nuwara Eliya</t>
  </si>
  <si>
    <t>https://news.navy.lk/oparation-news/2022/06/24/202206240900/</t>
  </si>
  <si>
    <t>Negombo</t>
  </si>
  <si>
    <t>Jaffna, Kilinochchi, Mannar, Wennappuwa, Nattandiya, Chilaw and Batticaloa</t>
  </si>
  <si>
    <t>https://news.navy.lk/oparation-news/2022/06/28/202206280915/</t>
  </si>
  <si>
    <t>Batticaloa, Trincomalee, Mullaitivu and Jaffna</t>
  </si>
  <si>
    <t>https://news.navy.lk/oparation-news/2022/06/27/202206271645/</t>
  </si>
  <si>
    <t>Jaffna, Vavuniya, Trincomalee, Batticaloa, Ampara, Gampaha and Ratnapura</t>
  </si>
  <si>
    <t xml:space="preserve">https://news.navy.lk/oparation-news/2022/07/03/202207031100/ </t>
  </si>
  <si>
    <t>Batticaloa, Valaichchenai and Chilaw </t>
  </si>
  <si>
    <t>https://news.navy.lk/oparation-news/2022/07/03/202207031100/</t>
  </si>
  <si>
    <t>Mannar</t>
  </si>
  <si>
    <t>Colombo, Badulla, Vavuniya and Mannar,</t>
  </si>
  <si>
    <t>https://news.navy.lk/oparation-news/2022/07/06/202207060930/</t>
  </si>
  <si>
    <t>Kinniya, Muthur and Kumburupiddi </t>
  </si>
  <si>
    <t>Kilinochchi and Pesalai</t>
  </si>
  <si>
    <t>https://news.navy.lk/oparation-news/2022/07/07/202207071015/</t>
  </si>
  <si>
    <t>Mannar, Vavuniya, Mullaitivu, Trincomalee, and Batticaloa</t>
  </si>
  <si>
    <t>https://news.navy.lk/oparation-news/2022/07/08/202207081545/</t>
  </si>
  <si>
    <t>Hambantota</t>
  </si>
  <si>
    <t>Trincomalee, Mannar, Vavuniya, Kilinochchi, Mullaitivu, Jaffna and Kalpitiya</t>
  </si>
  <si>
    <t>https://news.navy.lk/oparation-news/2022/07/12/202207121145/</t>
  </si>
  <si>
    <t>https://news.navy.lk/oparation-news/2022/07/11/202207111245/</t>
  </si>
  <si>
    <t>Jaffna, Batticaloa, Vavuniya, Kilinochchi, Mullaitivu and Kurunegala</t>
  </si>
  <si>
    <t>Chilaw, Marawila, Trincomalee, Batticaloa and Ampara</t>
  </si>
  <si>
    <t xml:space="preserve">https://news.navy.lk/oparation-news/2022/07/21/202207211515/ </t>
  </si>
  <si>
    <t>Jaffna, Vavuniya, Trincomalee, Kalmunai, Batticaloa, Puttalam, Chilaw, Marawila, Mahawewa, Mundalama and Wellawatta</t>
  </si>
  <si>
    <t>https://news.navy.lk/oparation-news/2022/08/01/202208011100/</t>
  </si>
  <si>
    <t>Vavuniya, Trincomalee and Morawewa</t>
  </si>
  <si>
    <t>https://news.navy.lk/oparation-news/2022/08/05/202208051845/</t>
  </si>
  <si>
    <t>Pesalai, Urumalai, Kilinochchi and Kantale </t>
  </si>
  <si>
    <t>https://news.navy.lk/oparation-news/2022/08/17/202208170950/</t>
  </si>
  <si>
    <t>https://news.navy.lk/oparation-news/2022/08/29/202208291130/</t>
  </si>
  <si>
    <t> Batticaloa, Trincomalee, Muthur, Kilinochchi, Jaffna and Madu.</t>
  </si>
  <si>
    <t>https://news.navy.lk/oparation-news/2022/09/11/202209111000/</t>
  </si>
  <si>
    <t>Morawewa, Vavuniya, Jaffna and Point Pedro</t>
  </si>
  <si>
    <t>https://news.navy.lk/oparation-news/2022/09/14/202209141045/</t>
  </si>
  <si>
    <t>Jaffna</t>
  </si>
  <si>
    <t>Pooneryn, Uduththurei, Ottamawadu and Valaichchenai</t>
  </si>
  <si>
    <t>https://news.navy.lk/oparation-news/2022/09/16/202209161100/</t>
  </si>
  <si>
    <t>Vedithalathiv</t>
  </si>
  <si>
    <t>https://news.navy.lk/oparation-news/2022/09/23/202209231050/</t>
  </si>
  <si>
    <t>Vavuniya and Morawewa</t>
  </si>
  <si>
    <t>https://news.navy.lk/oparation-news/2022/09/28/202209280930/</t>
  </si>
  <si>
    <t>Kilinochchi</t>
  </si>
  <si>
    <t>https://news.navy.lk/oparation-news/2022/09/29/202209291415/</t>
  </si>
  <si>
    <t>Galle</t>
  </si>
  <si>
    <t>Jaffna, Vavuniya, Mannar, Vennappuwa and Puttalam</t>
  </si>
  <si>
    <t>https://news.navy.lk/oparation-news/2022/10/23/202210231545/</t>
  </si>
  <si>
    <t>December</t>
  </si>
  <si>
    <t>Kalawanchikudi, Batticoloa, Muthur, Jaffna and Negombo</t>
  </si>
  <si>
    <t>https://news.navy.lk/operations-news/2022/12/05/202212051145/</t>
  </si>
  <si>
    <t>May</t>
  </si>
  <si>
    <t>Vavuniya, Mannar</t>
  </si>
  <si>
    <t>https://news.navy.lk/oparation-news/2023/05/06/202305060900/</t>
  </si>
  <si>
    <t>June</t>
  </si>
  <si>
    <t>July</t>
  </si>
  <si>
    <t>August</t>
  </si>
  <si>
    <t>September</t>
  </si>
  <si>
    <t>October</t>
  </si>
  <si>
    <t>November</t>
  </si>
  <si>
    <t>January</t>
  </si>
  <si>
    <t>February</t>
  </si>
  <si>
    <t>March</t>
  </si>
  <si>
    <t>April</t>
  </si>
  <si>
    <t>Mannar, Vavuniya, Talaimannar</t>
  </si>
  <si>
    <t>Row Labels</t>
  </si>
  <si>
    <t>Sum of Total</t>
  </si>
  <si>
    <t>Sum of Men</t>
  </si>
  <si>
    <t>Sum of Women</t>
  </si>
  <si>
    <t>Sum of Children</t>
  </si>
  <si>
    <t>Jan</t>
  </si>
  <si>
    <t>Feb</t>
  </si>
  <si>
    <t>Mar</t>
  </si>
  <si>
    <t>Apr</t>
  </si>
  <si>
    <t>(blank)</t>
  </si>
  <si>
    <t>Jun</t>
  </si>
  <si>
    <t>Grand Total</t>
  </si>
  <si>
    <t>Jul</t>
  </si>
  <si>
    <t>Aug</t>
  </si>
  <si>
    <t>Sep</t>
  </si>
  <si>
    <t>Oct</t>
  </si>
  <si>
    <t>Nov</t>
  </si>
  <si>
    <t>Dec</t>
  </si>
  <si>
    <t>2022*</t>
  </si>
  <si>
    <t>Kalpitiya</t>
  </si>
  <si>
    <t>https://oldnews.navy.lk/oparation-news/2021/03/11/202103111830/</t>
  </si>
  <si>
    <t>https://oldnews.navy.lk/oparation-news/2021/04/08/202104080945/</t>
  </si>
  <si>
    <t>Chilaw</t>
  </si>
  <si>
    <t>https://oldnews.navy.lk/oparation-news/2021/11/11/202111112110/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</si>
</sst>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7"/>
      <color rgb="FF575959"/>
      <name val="Montserrat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575959"/>
      <name val="Montserrat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" fillId="0" borderId="0" xfId="0" applyFont="1"/>
    <xf numFmtId="0" fontId="2" fillId="0" borderId="0" xfId="1" applyFill="1"/>
    <xf numFmtId="0" fontId="0" fillId="2" borderId="0" xfId="0" applyFill="1"/>
    <xf numFmtId="0" fontId="2" fillId="0" borderId="0" xfId="1"/>
    <xf numFmtId="0" fontId="4" fillId="0" borderId="0" xfId="0" applyFont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-5.2475588742102237E-2"/>
                  <c:y val="-5.48207581647231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B98-46EA-9F0C-8C4945C083CE}"/>
                </c:ext>
              </c:extLst>
            </c:dLbl>
            <c:dLbl>
              <c:idx val="5"/>
              <c:layout>
                <c:manualLayout>
                  <c:x val="-3.8690407811602615E-2"/>
                  <c:y val="-5.48207581647230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B98-46EA-9F0C-8C4945C083CE}"/>
                </c:ext>
              </c:extLst>
            </c:dLbl>
            <c:dLbl>
              <c:idx val="6"/>
              <c:layout>
                <c:manualLayout>
                  <c:x val="-3.4095347501435953E-2"/>
                  <c:y val="-5.4820758164723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B98-46EA-9F0C-8C4945C083CE}"/>
                </c:ext>
              </c:extLst>
            </c:dLbl>
            <c:dLbl>
              <c:idx val="7"/>
              <c:layout>
                <c:manualLayout>
                  <c:x val="-2.3136128661688685E-2"/>
                  <c:y val="-6.16140071098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B98-46EA-9F0C-8C4945C083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Visualisations!$O$5:$P$14</c:f>
              <c:multiLvlStrCache>
                <c:ptCount val="10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Visualisations!$Q$5:$Q$14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152</c:v>
                </c:pt>
                <c:pt idx="5">
                  <c:v>329</c:v>
                </c:pt>
                <c:pt idx="6">
                  <c:v>415</c:v>
                </c:pt>
                <c:pt idx="7">
                  <c:v>67</c:v>
                </c:pt>
                <c:pt idx="8">
                  <c:v>144</c:v>
                </c:pt>
                <c:pt idx="9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8-46EA-9F0C-8C4945C08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7211071"/>
        <c:axId val="777215647"/>
      </c:lineChart>
      <c:catAx>
        <c:axId val="77721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215647"/>
        <c:crosses val="autoZero"/>
        <c:auto val="1"/>
        <c:lblAlgn val="ctr"/>
        <c:lblOffset val="100"/>
        <c:noMultiLvlLbl val="0"/>
      </c:catAx>
      <c:valAx>
        <c:axId val="7772156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77211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4.7451252484670373E-2"/>
                  <c:y val="-4.35038824181919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CCB-414C-862C-FEA6E869977D}"/>
                </c:ext>
              </c:extLst>
            </c:dLbl>
            <c:dLbl>
              <c:idx val="4"/>
              <c:layout>
                <c:manualLayout>
                  <c:x val="-1.4054279056386548E-2"/>
                  <c:y val="-5.82933209835670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CCB-414C-862C-FEA6E86997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Visualisations!$O$22:$O$35</c:f>
              <c:strCach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2022*</c:v>
                </c:pt>
              </c:strCache>
            </c:strRef>
          </c:cat>
          <c:val>
            <c:numRef>
              <c:f>Visualisations!$P$22:$P$35</c:f>
              <c:numCache>
                <c:formatCode>General</c:formatCode>
                <c:ptCount val="14"/>
                <c:pt idx="0">
                  <c:v>176</c:v>
                </c:pt>
                <c:pt idx="1">
                  <c:v>0</c:v>
                </c:pt>
                <c:pt idx="2">
                  <c:v>70</c:v>
                </c:pt>
                <c:pt idx="3">
                  <c:v>3008</c:v>
                </c:pt>
                <c:pt idx="4">
                  <c:v>1019</c:v>
                </c:pt>
                <c:pt idx="5">
                  <c:v>132</c:v>
                </c:pt>
                <c:pt idx="6">
                  <c:v>82</c:v>
                </c:pt>
                <c:pt idx="7">
                  <c:v>49</c:v>
                </c:pt>
                <c:pt idx="8">
                  <c:v>32</c:v>
                </c:pt>
                <c:pt idx="9">
                  <c:v>111</c:v>
                </c:pt>
                <c:pt idx="10">
                  <c:v>175</c:v>
                </c:pt>
                <c:pt idx="11">
                  <c:v>0</c:v>
                </c:pt>
                <c:pt idx="12">
                  <c:v>83</c:v>
                </c:pt>
                <c:pt idx="13">
                  <c:v>1172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B-414C-862C-FEA6E869977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00854399"/>
        <c:axId val="800854815"/>
      </c:lineChart>
      <c:catAx>
        <c:axId val="80085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854815"/>
        <c:crosses val="autoZero"/>
        <c:auto val="1"/>
        <c:lblAlgn val="ctr"/>
        <c:lblOffset val="100"/>
        <c:noMultiLvlLbl val="0"/>
      </c:catAx>
      <c:valAx>
        <c:axId val="8008548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00854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170583</xdr:colOff>
      <xdr:row>2</xdr:row>
      <xdr:rowOff>178955</xdr:rowOff>
    </xdr:from>
    <xdr:to>
      <xdr:col>32</xdr:col>
      <xdr:colOff>13854</xdr:colOff>
      <xdr:row>19</xdr:row>
      <xdr:rowOff>57728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935944-4F6F-4E6B-8E00-207AECA44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184726</xdr:colOff>
      <xdr:row>21</xdr:row>
      <xdr:rowOff>42719</xdr:rowOff>
    </xdr:from>
    <xdr:to>
      <xdr:col>32</xdr:col>
      <xdr:colOff>11545</xdr:colOff>
      <xdr:row>36</xdr:row>
      <xdr:rowOff>134471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84164B-1A4F-4266-B234-22F75C7B7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874.43094953704" createdVersion="7" refreshedVersion="7" minRefreshableVersion="3" recordCount="33" xr:uid="{75D6A2C9-7FCD-458E-8B98-2C9BC58B20C8}">
  <cacheSource type="worksheet">
    <worksheetSource ref="B1:M1048576" sheet="Master List 2022"/>
  </cacheSource>
  <cacheFields count="12">
    <cacheField name="Year" numFmtId="0">
      <sharedItems containsString="0" containsBlank="1" containsNumber="1" containsInteger="1" minValue="2022" maxValue="2022"/>
    </cacheField>
    <cacheField name="Month" numFmtId="0">
      <sharedItems containsBlank="1" count="7">
        <s v="May"/>
        <s v="June"/>
        <s v="July"/>
        <s v="August"/>
        <s v="September"/>
        <s v="October"/>
        <m/>
      </sharedItems>
    </cacheField>
    <cacheField name="Day" numFmtId="0">
      <sharedItems containsString="0" containsBlank="1" containsNumber="1" containsInteger="1" minValue="3" maxValue="31"/>
    </cacheField>
    <cacheField name="Date" numFmtId="14">
      <sharedItems containsNonDate="0" containsDate="1" containsString="0" containsBlank="1" minDate="2022-05-18T00:00:00" maxDate="2022-10-24T00:00:00"/>
    </cacheField>
    <cacheField name="Total" numFmtId="0">
      <sharedItems containsString="0" containsBlank="1" containsNumber="1" containsInteger="1" minValue="6" maxValue="85"/>
    </cacheField>
    <cacheField name="Men" numFmtId="0">
      <sharedItems containsString="0" containsBlank="1" containsNumber="1" containsInteger="1" minValue="1" maxValue="64"/>
    </cacheField>
    <cacheField name="Women" numFmtId="0">
      <sharedItems containsString="0" containsBlank="1" containsNumber="1" containsInteger="1" minValue="1" maxValue="14"/>
    </cacheField>
    <cacheField name="Children" numFmtId="0">
      <sharedItems containsString="0" containsBlank="1" containsNumber="1" containsInteger="1" minValue="1" maxValue="23"/>
    </cacheField>
    <cacheField name="Apprehended (closest district)" numFmtId="0">
      <sharedItems containsBlank="1"/>
    </cacheField>
    <cacheField name="Origin" numFmtId="0">
      <sharedItems containsBlank="1"/>
    </cacheField>
    <cacheField name="Destination" numFmtId="0">
      <sharedItems containsBlank="1"/>
    </cacheField>
    <cacheField name="Sourc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n v="2022"/>
    <x v="0"/>
    <n v="18"/>
    <d v="2022-05-18T00:00:00"/>
    <n v="40"/>
    <n v="34"/>
    <n v="5"/>
    <n v="1"/>
    <s v="Batticaloa"/>
    <s v="Trincomalee, Batticaloa, Jaffna, Kilinochchi and Vavuniya"/>
    <m/>
    <s v="https://news.navy.lk/oparation-news/2022/05/19/202205191130/ "/>
  </r>
  <r>
    <n v="2022"/>
    <x v="0"/>
    <n v="23"/>
    <d v="2022-05-23T00:00:00"/>
    <n v="67"/>
    <n v="57"/>
    <n v="7"/>
    <n v="3"/>
    <s v="Trincomalee"/>
    <s v="Jaffna, Trincomalee, Batticaloa, Puttalam, Ampara, Ratnapura, Gampaha and Colombo"/>
    <m/>
    <s v="https://news.navy.lk/oparation-news/2022/05/24/202205240930/ "/>
  </r>
  <r>
    <n v="2022"/>
    <x v="0"/>
    <n v="27"/>
    <d v="2022-05-27T00:00:00"/>
    <n v="26"/>
    <m/>
    <m/>
    <m/>
    <s v="Southern waterss"/>
    <s v="Kalpitiya, Chilaw, Puttalam, Negombo and Kilinochchi "/>
    <m/>
    <s v="https://news.navy.lk/oparation-news/2022/05/27/202205271845/ "/>
  </r>
  <r>
    <n v="2022"/>
    <x v="0"/>
    <n v="27"/>
    <d v="2022-05-27T00:00:00"/>
    <n v="19"/>
    <m/>
    <m/>
    <m/>
    <s v="western sea"/>
    <m/>
    <m/>
    <s v="https://news.navy.lk/oparation-news/2022/05/27/202205271845/ "/>
  </r>
  <r>
    <n v="2022"/>
    <x v="1"/>
    <n v="7"/>
    <d v="2022-06-07T00:00:00"/>
    <n v="15"/>
    <n v="14"/>
    <m/>
    <n v="1"/>
    <s v="Puttalam"/>
    <s v=" Jaffna, Trincomalee, Mullaitivu and Marawila. "/>
    <m/>
    <s v="https://news.navy.lk/oparation-news/2022/06/08/202206080900/ "/>
  </r>
  <r>
    <n v="2022"/>
    <x v="1"/>
    <n v="7"/>
    <d v="2022-06-07T00:00:00"/>
    <n v="76"/>
    <n v="64"/>
    <n v="5"/>
    <n v="7"/>
    <s v="Puttalam"/>
    <s v="residents of Negombo, Chilaw, Puttalam, Kalpitiya, Marawila, Mullaitivu, Kilinochchi and Trincomalee"/>
    <m/>
    <s v="https://news.navy.lk/oparation-news/2022/06/08/202206080900/ "/>
  </r>
  <r>
    <n v="2022"/>
    <x v="1"/>
    <n v="11"/>
    <d v="2022-06-11T00:00:00"/>
    <n v="38"/>
    <n v="26"/>
    <n v="5"/>
    <n v="7"/>
    <s v="Ampara"/>
    <s v="Jaffna, Vavuniya, Valachchenai, Chilaw, Kalpitiya, Udappuwa, Ja-Ela and Negombo"/>
    <s v="Australia"/>
    <s v="https://news.navy.lk/oparation-news/2022/06/12/202206121013/"/>
  </r>
  <r>
    <n v="2022"/>
    <x v="1"/>
    <n v="15"/>
    <d v="2022-06-15T00:00:00"/>
    <n v="64"/>
    <n v="50"/>
    <n v="11"/>
    <n v="3"/>
    <s v="Trincomalee"/>
    <s v="Trincomalee, Mullaitivu, Jaffna"/>
    <m/>
    <s v="https://news.navy.lk/oparation-news/2022/06/15/202206151300/"/>
  </r>
  <r>
    <n v="2022"/>
    <x v="1"/>
    <n v="23"/>
    <d v="2022-06-23T00:00:00"/>
    <n v="35"/>
    <n v="25"/>
    <n v="4"/>
    <n v="6"/>
    <s v="Kalutara"/>
    <s v="Trincomalee, Mannar, Batticaloa, Negombo, Kalpitiya and Nuwara Eliya"/>
    <s v="Australia"/>
    <s v="https://news.navy.lk/oparation-news/2022/06/24/202206240900/"/>
  </r>
  <r>
    <n v="2022"/>
    <x v="1"/>
    <n v="27"/>
    <d v="2022-06-27T00:00:00"/>
    <n v="47"/>
    <n v="34"/>
    <n v="6"/>
    <n v="7"/>
    <s v="Negombo"/>
    <s v="Jaffna, Kilinochchi, Mannar, Wennappuwa, Nattandiya, Chilaw and Batticaloa"/>
    <s v="Australia"/>
    <s v="https://news.navy.lk/oparation-news/2022/06/28/202206280915/"/>
  </r>
  <r>
    <n v="2022"/>
    <x v="1"/>
    <n v="27"/>
    <d v="2022-06-27T00:00:00"/>
    <n v="54"/>
    <n v="52"/>
    <n v="2"/>
    <m/>
    <s v="Batticaloa"/>
    <s v="Batticaloa, Trincomalee, Mullaitivu and Jaffna"/>
    <s v="Australia"/>
    <s v="https://news.navy.lk/oparation-news/2022/06/27/202206271645/"/>
  </r>
  <r>
    <n v="2022"/>
    <x v="2"/>
    <n v="3"/>
    <d v="2022-07-03T00:00:00"/>
    <n v="51"/>
    <n v="41"/>
    <n v="5"/>
    <n v="5"/>
    <s v="Trincomalee"/>
    <s v="Jaffna, Vavuniya, Trincomalee, Batticaloa, Ampara, Gampaha and Ratnapura"/>
    <m/>
    <s v="https://news.navy.lk/oparation-news/2022/07/03/202207031100/ "/>
  </r>
  <r>
    <n v="2022"/>
    <x v="2"/>
    <n v="3"/>
    <d v="2022-07-03T00:00:00"/>
    <n v="24"/>
    <n v="8"/>
    <n v="6"/>
    <n v="10"/>
    <s v="Puttalam"/>
    <s v="Batticaloa, Valaichchenai and Chilaw "/>
    <m/>
    <s v="https://news.navy.lk/oparation-news/2022/07/03/202207031100/"/>
  </r>
  <r>
    <n v="2022"/>
    <x v="2"/>
    <n v="5"/>
    <d v="2022-07-05T00:00:00"/>
    <n v="7"/>
    <n v="3"/>
    <n v="1"/>
    <n v="3"/>
    <s v="Mannar"/>
    <s v="Colombo, Badulla, Vavuniya and Mannar,"/>
    <m/>
    <s v="https://news.navy.lk/oparation-news/2022/07/06/202207060930/"/>
  </r>
  <r>
    <n v="2022"/>
    <x v="2"/>
    <n v="5"/>
    <d v="2022-07-05T00:00:00"/>
    <n v="46"/>
    <n v="12"/>
    <n v="11"/>
    <n v="23"/>
    <s v="Trincomalee"/>
    <s v="Kinniya, Muthur and Kumburupiddi "/>
    <m/>
    <s v="https://news.navy.lk/oparation-news/2022/07/06/202207060930/"/>
  </r>
  <r>
    <n v="2022"/>
    <x v="2"/>
    <n v="6"/>
    <d v="2022-07-06T00:00:00"/>
    <n v="7"/>
    <n v="1"/>
    <n v="3"/>
    <n v="3"/>
    <s v="Mannar"/>
    <s v="Kilinochchi and Pesalai"/>
    <m/>
    <s v="https://news.navy.lk/oparation-news/2022/07/07/202207071015/"/>
  </r>
  <r>
    <n v="2022"/>
    <x v="2"/>
    <n v="8"/>
    <d v="2022-07-08T00:00:00"/>
    <n v="67"/>
    <n v="53"/>
    <n v="6"/>
    <n v="8"/>
    <s v="Ampara"/>
    <s v="Mannar, Vavuniya, Mullaitivu, Trincomalee, and Batticaloa"/>
    <m/>
    <s v="https://news.navy.lk/oparation-news/2022/07/08/202207081545/"/>
  </r>
  <r>
    <n v="2022"/>
    <x v="2"/>
    <n v="10"/>
    <d v="2022-07-10T00:00:00"/>
    <n v="55"/>
    <n v="46"/>
    <n v="3"/>
    <n v="6"/>
    <s v="Hambantota"/>
    <s v="Trincomalee, Mannar, Vavuniya, Kilinochchi, Mullaitivu, Jaffna and Kalpitiya"/>
    <m/>
    <s v="https://news.navy.lk/oparation-news/2022/07/12/202207121145/"/>
  </r>
  <r>
    <n v="2022"/>
    <x v="2"/>
    <n v="10"/>
    <d v="2022-07-10T00:00:00"/>
    <n v="61"/>
    <n v="43"/>
    <n v="7"/>
    <n v="11"/>
    <s v="Batticaloa"/>
    <m/>
    <m/>
    <s v="https://news.navy.lk/oparation-news/2022/07/11/202207111245/"/>
  </r>
  <r>
    <n v="2022"/>
    <x v="2"/>
    <n v="10"/>
    <d v="2022-07-10T00:00:00"/>
    <n v="17"/>
    <n v="16"/>
    <n v="1"/>
    <m/>
    <s v="Batticaloa"/>
    <s v="Jaffna, Batticaloa, Vavuniya, Kilinochchi, Mullaitivu and Kurunegala"/>
    <m/>
    <s v="https://news.navy.lk/oparation-news/2022/07/11/202207111245/"/>
  </r>
  <r>
    <n v="2022"/>
    <x v="2"/>
    <n v="21"/>
    <d v="2022-07-21T00:00:00"/>
    <n v="33"/>
    <n v="19"/>
    <n v="9"/>
    <n v="5"/>
    <s v="Negombo"/>
    <s v="Chilaw, Marawila, Trincomalee, Batticaloa and Ampara"/>
    <m/>
    <s v="https://news.navy.lk/oparation-news/2022/07/21/202207211515/ "/>
  </r>
  <r>
    <n v="2022"/>
    <x v="2"/>
    <n v="31"/>
    <d v="2022-07-31T00:00:00"/>
    <n v="47"/>
    <n v="37"/>
    <n v="6"/>
    <n v="4"/>
    <s v="Puttalam"/>
    <s v="Jaffna, Vavuniya, Trincomalee, Kalmunai, Batticaloa, Puttalam, Chilaw, Marawila, Mahawewa, Mundalama and Wellawatta"/>
    <m/>
    <s v="https://news.navy.lk/oparation-news/2022/08/01/202208011100/"/>
  </r>
  <r>
    <n v="2022"/>
    <x v="3"/>
    <n v="5"/>
    <d v="2022-08-05T00:00:00"/>
    <n v="13"/>
    <n v="3"/>
    <n v="4"/>
    <n v="6"/>
    <s v="Mannar"/>
    <s v="Vavuniya, Trincomalee and Morawewa"/>
    <m/>
    <s v="https://news.navy.lk/oparation-news/2022/08/05/202208051845/"/>
  </r>
  <r>
    <n v="2022"/>
    <x v="3"/>
    <n v="16"/>
    <d v="2022-08-16T00:00:00"/>
    <n v="10"/>
    <n v="4"/>
    <n v="2"/>
    <n v="4"/>
    <s v="Mannar"/>
    <s v="Pesalai, Urumalai, Kilinochchi and Kantale "/>
    <m/>
    <s v="https://news.navy.lk/oparation-news/2022/08/17/202208170950/"/>
  </r>
  <r>
    <n v="2022"/>
    <x v="3"/>
    <n v="28"/>
    <d v="2022-08-28T00:00:00"/>
    <n v="44"/>
    <n v="40"/>
    <n v="2"/>
    <n v="2"/>
    <s v="Trincomalee"/>
    <m/>
    <m/>
    <s v="https://news.navy.lk/oparation-news/2022/08/29/202208291130/"/>
  </r>
  <r>
    <n v="2022"/>
    <x v="4"/>
    <n v="11"/>
    <d v="2022-09-11T00:00:00"/>
    <n v="85"/>
    <n v="60"/>
    <n v="14"/>
    <n v="11"/>
    <s v="Batticaloa"/>
    <s v=" Batticaloa, Trincomalee, Muthur, Kilinochchi, Jaffna and Madu."/>
    <m/>
    <s v="https://news.navy.lk/oparation-news/2022/09/11/202209111000/"/>
  </r>
  <r>
    <n v="2022"/>
    <x v="4"/>
    <n v="13"/>
    <d v="2022-09-13T00:00:00"/>
    <n v="8"/>
    <n v="3"/>
    <n v="2"/>
    <n v="3"/>
    <s v="Mannar"/>
    <s v="Morawewa, Vavuniya, Jaffna and Point Pedro"/>
    <m/>
    <s v="https://news.navy.lk/oparation-news/2022/09/14/202209141045/"/>
  </r>
  <r>
    <n v="2022"/>
    <x v="4"/>
    <n v="16"/>
    <d v="2022-09-16T00:00:00"/>
    <n v="26"/>
    <n v="17"/>
    <n v="4"/>
    <n v="5"/>
    <s v="Jaffna"/>
    <s v="Pooneryn, Uduththurei, Ottamawadu and Valaichchenai"/>
    <m/>
    <s v="https://news.navy.lk/oparation-news/2022/09/16/202209161100/"/>
  </r>
  <r>
    <n v="2022"/>
    <x v="4"/>
    <n v="22"/>
    <d v="2022-09-22T00:00:00"/>
    <n v="12"/>
    <n v="2"/>
    <n v="3"/>
    <n v="7"/>
    <s v="Mannar"/>
    <s v="Vedithalathiv"/>
    <m/>
    <s v="https://news.navy.lk/oparation-news/2022/09/23/202209231050/"/>
  </r>
  <r>
    <n v="2022"/>
    <x v="4"/>
    <n v="27"/>
    <d v="2022-09-27T00:00:00"/>
    <n v="6"/>
    <n v="2"/>
    <n v="1"/>
    <n v="3"/>
    <s v="Mannar"/>
    <s v="Vavuniya and Morawewa"/>
    <m/>
    <s v="https://news.navy.lk/oparation-news/2022/09/28/202209280930/"/>
  </r>
  <r>
    <n v="2022"/>
    <x v="4"/>
    <n v="28"/>
    <d v="2022-09-28T00:00:00"/>
    <n v="7"/>
    <m/>
    <n v="2"/>
    <n v="5"/>
    <s v="Mannar"/>
    <s v="Kilinochchi"/>
    <m/>
    <s v="https://news.navy.lk/oparation-news/2022/09/29/202209291415/"/>
  </r>
  <r>
    <n v="2022"/>
    <x v="5"/>
    <n v="23"/>
    <d v="2022-10-23T00:00:00"/>
    <n v="45"/>
    <n v="35"/>
    <n v="7"/>
    <n v="3"/>
    <s v="Galle"/>
    <s v="Jaffna, Vavuniya, Mannar, Vennappuwa and Puttalam"/>
    <m/>
    <s v="https://news.navy.lk/oparation-news/2022/10/23/202210231545/"/>
  </r>
  <r>
    <m/>
    <x v="6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EA9D50-E883-4273-A32F-0FC03C712AC9}" name="PivotTable15" cacheId="147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E11" firstHeaderRow="0" firstDataRow="1" firstDataCol="1"/>
  <pivotFields count="12"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Total" fld="4" baseField="0" baseItem="0"/>
    <dataField name="Sum of Men" fld="5" baseField="0" baseItem="0"/>
    <dataField name="Sum of Women" fld="6" baseField="0" baseItem="0"/>
    <dataField name="Sum of Children" fld="7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news.navy.lk/oparation-news/2022/07/21/202207211515/" TargetMode="External"/><Relationship Id="rId13" Type="http://schemas.openxmlformats.org/officeDocument/2006/relationships/hyperlink" Target="https://news.navy.lk/oparation-news/2022/05/27/202205271845/" TargetMode="External"/><Relationship Id="rId18" Type="http://schemas.openxmlformats.org/officeDocument/2006/relationships/hyperlink" Target="https://news.navy.lk/oparation-news/2022/06/27/202206271645/" TargetMode="External"/><Relationship Id="rId26" Type="http://schemas.openxmlformats.org/officeDocument/2006/relationships/hyperlink" Target="https://news.navy.lk/oparation-news/2022/09/23/202209231050/" TargetMode="External"/><Relationship Id="rId3" Type="http://schemas.openxmlformats.org/officeDocument/2006/relationships/hyperlink" Target="https://news.navy.lk/oparation-news/2022/07/06/202207060930/" TargetMode="External"/><Relationship Id="rId21" Type="http://schemas.openxmlformats.org/officeDocument/2006/relationships/hyperlink" Target="https://news.navy.lk/oparation-news/2022/07/12/202207121145/" TargetMode="External"/><Relationship Id="rId7" Type="http://schemas.openxmlformats.org/officeDocument/2006/relationships/hyperlink" Target="https://news.navy.lk/oparation-news/2022/08/29/202208291130/" TargetMode="External"/><Relationship Id="rId12" Type="http://schemas.openxmlformats.org/officeDocument/2006/relationships/hyperlink" Target="https://news.navy.lk/oparation-news/2022/06/08/202206080900/" TargetMode="External"/><Relationship Id="rId17" Type="http://schemas.openxmlformats.org/officeDocument/2006/relationships/hyperlink" Target="https://news.navy.lk/oparation-news/2022/06/24/202206240900/" TargetMode="External"/><Relationship Id="rId25" Type="http://schemas.openxmlformats.org/officeDocument/2006/relationships/hyperlink" Target="https://news.navy.lk/oparation-news/2022/08/17/202208170950/" TargetMode="External"/><Relationship Id="rId2" Type="http://schemas.openxmlformats.org/officeDocument/2006/relationships/hyperlink" Target="https://news.navy.lk/oparation-news/2022/07/07/202207071015/" TargetMode="External"/><Relationship Id="rId16" Type="http://schemas.openxmlformats.org/officeDocument/2006/relationships/hyperlink" Target="https://news.navy.lk/oparation-news/2022/06/15/202206151300/" TargetMode="External"/><Relationship Id="rId20" Type="http://schemas.openxmlformats.org/officeDocument/2006/relationships/hyperlink" Target="https://news.navy.lk/oparation-news/2022/07/03/202207031100/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news.navy.lk/oparation-news/2022/07/08/202207081545/" TargetMode="External"/><Relationship Id="rId6" Type="http://schemas.openxmlformats.org/officeDocument/2006/relationships/hyperlink" Target="https://news.navy.lk/oparation-news/2022/09/29/202209291415/" TargetMode="External"/><Relationship Id="rId11" Type="http://schemas.openxmlformats.org/officeDocument/2006/relationships/hyperlink" Target="https://news.navy.lk/oparation-news/2022/05/27/202205271845/" TargetMode="External"/><Relationship Id="rId24" Type="http://schemas.openxmlformats.org/officeDocument/2006/relationships/hyperlink" Target="https://news.navy.lk/oparation-news/2022/08/05/202208051845/" TargetMode="External"/><Relationship Id="rId5" Type="http://schemas.openxmlformats.org/officeDocument/2006/relationships/hyperlink" Target="https://news.navy.lk/oparation-news/2022/10/23/202210231545/" TargetMode="External"/><Relationship Id="rId15" Type="http://schemas.openxmlformats.org/officeDocument/2006/relationships/hyperlink" Target="https://news.navy.lk/oparation-news/2022/06/12/202206121013/" TargetMode="External"/><Relationship Id="rId23" Type="http://schemas.openxmlformats.org/officeDocument/2006/relationships/hyperlink" Target="https://news.navy.lk/oparation-news/2022/08/01/202208011100/" TargetMode="External"/><Relationship Id="rId28" Type="http://schemas.openxmlformats.org/officeDocument/2006/relationships/hyperlink" Target="https://news.navy.lk/oparation-news/2023/05/06/202305060900/" TargetMode="External"/><Relationship Id="rId10" Type="http://schemas.openxmlformats.org/officeDocument/2006/relationships/hyperlink" Target="https://news.navy.lk/oparation-news/2022/05/24/202205240930/" TargetMode="External"/><Relationship Id="rId19" Type="http://schemas.openxmlformats.org/officeDocument/2006/relationships/hyperlink" Target="https://news.navy.lk/oparation-news/2022/07/03/202207031100/" TargetMode="External"/><Relationship Id="rId4" Type="http://schemas.openxmlformats.org/officeDocument/2006/relationships/hyperlink" Target="https://news.navy.lk/oparation-news/2022/06/28/202206280915/" TargetMode="External"/><Relationship Id="rId9" Type="http://schemas.openxmlformats.org/officeDocument/2006/relationships/hyperlink" Target="https://news.navy.lk/oparation-news/2022/05/19/202205191130/" TargetMode="External"/><Relationship Id="rId14" Type="http://schemas.openxmlformats.org/officeDocument/2006/relationships/hyperlink" Target="https://news.navy.lk/oparation-news/2022/06/08/202206080900/" TargetMode="External"/><Relationship Id="rId22" Type="http://schemas.openxmlformats.org/officeDocument/2006/relationships/hyperlink" Target="https://news.navy.lk/oparation-news/2022/07/11/202207111245/" TargetMode="External"/><Relationship Id="rId27" Type="http://schemas.openxmlformats.org/officeDocument/2006/relationships/hyperlink" Target="https://news.navy.lk/operations-news/2022/12/05/202212051145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D9B36-10F3-45E0-9C6B-1F060D68C7A1}">
  <dimension ref="A1:M49"/>
  <sheetViews>
    <sheetView tabSelected="1" topLeftCell="A77" workbookViewId="0">
      <selection activeCell="I49" sqref="I49"/>
    </sheetView>
  </sheetViews>
  <sheetFormatPr defaultColWidth="8.5703125" defaultRowHeight="14.45"/>
  <cols>
    <col min="2" max="2" width="5.42578125" bestFit="1" customWidth="1"/>
    <col min="3" max="3" width="9.85546875" bestFit="1" customWidth="1"/>
    <col min="4" max="4" width="4" bestFit="1" customWidth="1"/>
    <col min="5" max="5" width="11.42578125" style="3" bestFit="1" customWidth="1"/>
    <col min="6" max="6" width="5" bestFit="1" customWidth="1"/>
    <col min="7" max="7" width="4.5703125" bestFit="1" customWidth="1"/>
    <col min="8" max="8" width="7.42578125" bestFit="1" customWidth="1"/>
    <col min="9" max="9" width="7.85546875" bestFit="1" customWidth="1"/>
    <col min="10" max="10" width="22.140625" bestFit="1" customWidth="1"/>
    <col min="11" max="11" width="79.42578125" bestFit="1" customWidth="1"/>
    <col min="12" max="12" width="10.42578125" customWidth="1"/>
    <col min="13" max="13" width="57.14062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</v>
      </c>
      <c r="B2">
        <f t="shared" ref="B2:B34" si="0">YEAR(E2)</f>
        <v>2022</v>
      </c>
      <c r="C2" t="str">
        <f t="shared" ref="C2:C34" si="1">TEXT(E2, "mmmm")</f>
        <v>May</v>
      </c>
      <c r="D2">
        <f t="shared" ref="D2:D34" si="2">DAY(E2)</f>
        <v>18</v>
      </c>
      <c r="E2" s="3">
        <v>44699</v>
      </c>
      <c r="F2">
        <v>40</v>
      </c>
      <c r="G2">
        <v>34</v>
      </c>
      <c r="H2">
        <v>5</v>
      </c>
      <c r="I2">
        <v>1</v>
      </c>
      <c r="J2" t="s">
        <v>13</v>
      </c>
      <c r="K2" s="4" t="s">
        <v>14</v>
      </c>
      <c r="M2" s="5" t="s">
        <v>15</v>
      </c>
    </row>
    <row r="3" spans="1:13">
      <c r="A3">
        <f>A2+1</f>
        <v>2</v>
      </c>
      <c r="B3">
        <f t="shared" si="0"/>
        <v>2022</v>
      </c>
      <c r="C3" t="str">
        <f t="shared" si="1"/>
        <v>May</v>
      </c>
      <c r="D3">
        <f t="shared" si="2"/>
        <v>23</v>
      </c>
      <c r="E3" s="3">
        <v>44704</v>
      </c>
      <c r="F3">
        <v>67</v>
      </c>
      <c r="G3">
        <v>57</v>
      </c>
      <c r="H3">
        <v>7</v>
      </c>
      <c r="I3">
        <v>3</v>
      </c>
      <c r="J3" t="s">
        <v>16</v>
      </c>
      <c r="K3" s="4" t="s">
        <v>17</v>
      </c>
      <c r="M3" s="5" t="s">
        <v>18</v>
      </c>
    </row>
    <row r="4" spans="1:13">
      <c r="A4">
        <f t="shared" ref="A4:A35" si="3">A3+1</f>
        <v>3</v>
      </c>
      <c r="B4">
        <f t="shared" si="0"/>
        <v>2022</v>
      </c>
      <c r="C4" t="str">
        <f t="shared" si="1"/>
        <v>May</v>
      </c>
      <c r="D4">
        <f t="shared" si="2"/>
        <v>27</v>
      </c>
      <c r="E4" s="3">
        <v>44708</v>
      </c>
      <c r="F4">
        <v>26</v>
      </c>
      <c r="J4" t="s">
        <v>19</v>
      </c>
      <c r="K4" s="4" t="s">
        <v>20</v>
      </c>
      <c r="M4" s="5" t="s">
        <v>21</v>
      </c>
    </row>
    <row r="5" spans="1:13">
      <c r="A5">
        <f t="shared" si="3"/>
        <v>4</v>
      </c>
      <c r="B5">
        <f t="shared" si="0"/>
        <v>2022</v>
      </c>
      <c r="C5" t="str">
        <f t="shared" si="1"/>
        <v>May</v>
      </c>
      <c r="D5">
        <f t="shared" si="2"/>
        <v>27</v>
      </c>
      <c r="E5" s="3">
        <v>44708</v>
      </c>
      <c r="F5">
        <v>19</v>
      </c>
      <c r="J5" t="s">
        <v>22</v>
      </c>
      <c r="M5" s="5" t="s">
        <v>21</v>
      </c>
    </row>
    <row r="6" spans="1:13">
      <c r="A6">
        <f t="shared" si="3"/>
        <v>5</v>
      </c>
      <c r="B6">
        <f t="shared" si="0"/>
        <v>2022</v>
      </c>
      <c r="C6" t="str">
        <f t="shared" si="1"/>
        <v>June</v>
      </c>
      <c r="D6">
        <f t="shared" si="2"/>
        <v>7</v>
      </c>
      <c r="E6" s="3">
        <v>44719</v>
      </c>
      <c r="F6">
        <v>15</v>
      </c>
      <c r="G6">
        <v>14</v>
      </c>
      <c r="I6">
        <v>1</v>
      </c>
      <c r="J6" t="s">
        <v>23</v>
      </c>
      <c r="K6" s="4" t="s">
        <v>24</v>
      </c>
      <c r="M6" s="5" t="s">
        <v>25</v>
      </c>
    </row>
    <row r="7" spans="1:13">
      <c r="A7">
        <f t="shared" si="3"/>
        <v>6</v>
      </c>
      <c r="B7">
        <f t="shared" si="0"/>
        <v>2022</v>
      </c>
      <c r="C7" t="str">
        <f t="shared" si="1"/>
        <v>June</v>
      </c>
      <c r="D7">
        <f t="shared" si="2"/>
        <v>7</v>
      </c>
      <c r="E7" s="3">
        <v>44719</v>
      </c>
      <c r="F7">
        <v>76</v>
      </c>
      <c r="G7">
        <v>64</v>
      </c>
      <c r="H7">
        <v>5</v>
      </c>
      <c r="I7">
        <v>7</v>
      </c>
      <c r="J7" t="s">
        <v>23</v>
      </c>
      <c r="K7" s="4" t="s">
        <v>26</v>
      </c>
      <c r="M7" s="5" t="s">
        <v>25</v>
      </c>
    </row>
    <row r="8" spans="1:13">
      <c r="A8">
        <f t="shared" si="3"/>
        <v>7</v>
      </c>
      <c r="B8">
        <f t="shared" si="0"/>
        <v>2022</v>
      </c>
      <c r="C8" t="str">
        <f t="shared" si="1"/>
        <v>June</v>
      </c>
      <c r="D8">
        <f t="shared" si="2"/>
        <v>11</v>
      </c>
      <c r="E8" s="3">
        <v>44723</v>
      </c>
      <c r="F8">
        <v>38</v>
      </c>
      <c r="G8">
        <v>26</v>
      </c>
      <c r="H8">
        <v>5</v>
      </c>
      <c r="I8">
        <v>7</v>
      </c>
      <c r="J8" t="s">
        <v>27</v>
      </c>
      <c r="K8" s="4" t="s">
        <v>28</v>
      </c>
      <c r="L8" t="s">
        <v>29</v>
      </c>
      <c r="M8" s="5" t="s">
        <v>30</v>
      </c>
    </row>
    <row r="9" spans="1:13">
      <c r="A9">
        <f t="shared" si="3"/>
        <v>8</v>
      </c>
      <c r="B9">
        <f t="shared" si="0"/>
        <v>2022</v>
      </c>
      <c r="C9" t="str">
        <f t="shared" si="1"/>
        <v>June</v>
      </c>
      <c r="D9">
        <f t="shared" si="2"/>
        <v>15</v>
      </c>
      <c r="E9" s="3">
        <v>44727</v>
      </c>
      <c r="F9">
        <v>64</v>
      </c>
      <c r="G9">
        <v>50</v>
      </c>
      <c r="H9">
        <v>11</v>
      </c>
      <c r="I9">
        <v>3</v>
      </c>
      <c r="J9" t="s">
        <v>16</v>
      </c>
      <c r="K9" s="4" t="s">
        <v>31</v>
      </c>
      <c r="M9" s="5" t="s">
        <v>32</v>
      </c>
    </row>
    <row r="10" spans="1:13">
      <c r="A10">
        <f t="shared" si="3"/>
        <v>9</v>
      </c>
      <c r="B10">
        <f t="shared" si="0"/>
        <v>2022</v>
      </c>
      <c r="C10" t="str">
        <f t="shared" si="1"/>
        <v>June</v>
      </c>
      <c r="D10">
        <f t="shared" si="2"/>
        <v>23</v>
      </c>
      <c r="E10" s="3">
        <v>44735</v>
      </c>
      <c r="F10">
        <v>35</v>
      </c>
      <c r="G10">
        <v>25</v>
      </c>
      <c r="H10">
        <v>4</v>
      </c>
      <c r="I10">
        <v>6</v>
      </c>
      <c r="J10" t="s">
        <v>33</v>
      </c>
      <c r="K10" s="4" t="s">
        <v>34</v>
      </c>
      <c r="L10" t="s">
        <v>29</v>
      </c>
      <c r="M10" s="5" t="s">
        <v>35</v>
      </c>
    </row>
    <row r="11" spans="1:13">
      <c r="A11">
        <f t="shared" si="3"/>
        <v>10</v>
      </c>
      <c r="B11">
        <f t="shared" si="0"/>
        <v>2022</v>
      </c>
      <c r="C11" t="str">
        <f t="shared" si="1"/>
        <v>June</v>
      </c>
      <c r="D11">
        <f t="shared" si="2"/>
        <v>27</v>
      </c>
      <c r="E11" s="3">
        <v>44739</v>
      </c>
      <c r="F11">
        <v>47</v>
      </c>
      <c r="G11">
        <v>34</v>
      </c>
      <c r="H11">
        <v>6</v>
      </c>
      <c r="I11">
        <v>7</v>
      </c>
      <c r="J11" t="s">
        <v>36</v>
      </c>
      <c r="K11" s="4" t="s">
        <v>37</v>
      </c>
      <c r="L11" t="s">
        <v>29</v>
      </c>
      <c r="M11" s="5" t="s">
        <v>38</v>
      </c>
    </row>
    <row r="12" spans="1:13">
      <c r="A12">
        <f t="shared" si="3"/>
        <v>11</v>
      </c>
      <c r="B12">
        <f t="shared" si="0"/>
        <v>2022</v>
      </c>
      <c r="C12" t="str">
        <f t="shared" si="1"/>
        <v>June</v>
      </c>
      <c r="D12">
        <f t="shared" si="2"/>
        <v>27</v>
      </c>
      <c r="E12" s="3">
        <v>44739</v>
      </c>
      <c r="F12">
        <v>54</v>
      </c>
      <c r="G12">
        <v>52</v>
      </c>
      <c r="H12">
        <v>2</v>
      </c>
      <c r="J12" t="s">
        <v>13</v>
      </c>
      <c r="K12" s="4" t="s">
        <v>39</v>
      </c>
      <c r="L12" t="s">
        <v>29</v>
      </c>
      <c r="M12" s="5" t="s">
        <v>40</v>
      </c>
    </row>
    <row r="13" spans="1:13">
      <c r="A13">
        <f t="shared" si="3"/>
        <v>12</v>
      </c>
      <c r="B13">
        <f t="shared" si="0"/>
        <v>2022</v>
      </c>
      <c r="C13" t="str">
        <f t="shared" si="1"/>
        <v>July</v>
      </c>
      <c r="D13">
        <f t="shared" si="2"/>
        <v>3</v>
      </c>
      <c r="E13" s="3">
        <v>44745</v>
      </c>
      <c r="F13">
        <v>51</v>
      </c>
      <c r="G13">
        <v>41</v>
      </c>
      <c r="H13">
        <v>5</v>
      </c>
      <c r="I13">
        <v>5</v>
      </c>
      <c r="J13" t="s">
        <v>16</v>
      </c>
      <c r="K13" s="4" t="s">
        <v>41</v>
      </c>
      <c r="M13" s="5" t="s">
        <v>42</v>
      </c>
    </row>
    <row r="14" spans="1:13">
      <c r="A14">
        <f t="shared" si="3"/>
        <v>13</v>
      </c>
      <c r="B14">
        <f t="shared" si="0"/>
        <v>2022</v>
      </c>
      <c r="C14" t="str">
        <f t="shared" si="1"/>
        <v>July</v>
      </c>
      <c r="D14">
        <f t="shared" si="2"/>
        <v>3</v>
      </c>
      <c r="E14" s="3">
        <v>44745</v>
      </c>
      <c r="F14">
        <v>24</v>
      </c>
      <c r="G14">
        <v>8</v>
      </c>
      <c r="H14">
        <v>6</v>
      </c>
      <c r="I14">
        <v>10</v>
      </c>
      <c r="J14" t="s">
        <v>23</v>
      </c>
      <c r="K14" s="4" t="s">
        <v>43</v>
      </c>
      <c r="M14" s="5" t="s">
        <v>44</v>
      </c>
    </row>
    <row r="15" spans="1:13">
      <c r="A15">
        <f t="shared" si="3"/>
        <v>14</v>
      </c>
      <c r="B15">
        <f t="shared" si="0"/>
        <v>2022</v>
      </c>
      <c r="C15" t="str">
        <f t="shared" si="1"/>
        <v>July</v>
      </c>
      <c r="D15">
        <f t="shared" si="2"/>
        <v>5</v>
      </c>
      <c r="E15" s="3">
        <v>44747</v>
      </c>
      <c r="F15">
        <v>7</v>
      </c>
      <c r="G15">
        <v>3</v>
      </c>
      <c r="H15">
        <v>1</v>
      </c>
      <c r="I15">
        <v>3</v>
      </c>
      <c r="J15" t="s">
        <v>45</v>
      </c>
      <c r="K15" s="4" t="s">
        <v>46</v>
      </c>
      <c r="M15" s="5" t="s">
        <v>47</v>
      </c>
    </row>
    <row r="16" spans="1:13">
      <c r="A16">
        <f t="shared" si="3"/>
        <v>15</v>
      </c>
      <c r="B16">
        <f t="shared" si="0"/>
        <v>2022</v>
      </c>
      <c r="C16" t="str">
        <f t="shared" si="1"/>
        <v>July</v>
      </c>
      <c r="D16">
        <f t="shared" si="2"/>
        <v>5</v>
      </c>
      <c r="E16" s="3">
        <v>44747</v>
      </c>
      <c r="F16">
        <v>46</v>
      </c>
      <c r="G16">
        <v>12</v>
      </c>
      <c r="H16">
        <v>11</v>
      </c>
      <c r="I16">
        <v>23</v>
      </c>
      <c r="J16" t="s">
        <v>16</v>
      </c>
      <c r="K16" s="4" t="s">
        <v>48</v>
      </c>
      <c r="M16" t="s">
        <v>47</v>
      </c>
    </row>
    <row r="17" spans="1:13">
      <c r="A17">
        <f t="shared" si="3"/>
        <v>16</v>
      </c>
      <c r="B17">
        <f t="shared" si="0"/>
        <v>2022</v>
      </c>
      <c r="C17" t="str">
        <f t="shared" si="1"/>
        <v>July</v>
      </c>
      <c r="D17">
        <f t="shared" si="2"/>
        <v>6</v>
      </c>
      <c r="E17" s="3">
        <v>44748</v>
      </c>
      <c r="F17">
        <v>7</v>
      </c>
      <c r="G17">
        <v>1</v>
      </c>
      <c r="H17">
        <v>3</v>
      </c>
      <c r="I17">
        <v>3</v>
      </c>
      <c r="J17" t="s">
        <v>45</v>
      </c>
      <c r="K17" s="4" t="s">
        <v>49</v>
      </c>
      <c r="M17" s="5" t="s">
        <v>50</v>
      </c>
    </row>
    <row r="18" spans="1:13">
      <c r="A18">
        <f t="shared" si="3"/>
        <v>17</v>
      </c>
      <c r="B18">
        <f t="shared" si="0"/>
        <v>2022</v>
      </c>
      <c r="C18" t="str">
        <f t="shared" si="1"/>
        <v>July</v>
      </c>
      <c r="D18">
        <f t="shared" si="2"/>
        <v>8</v>
      </c>
      <c r="E18" s="3">
        <v>44750</v>
      </c>
      <c r="F18">
        <v>67</v>
      </c>
      <c r="G18">
        <v>53</v>
      </c>
      <c r="H18">
        <v>6</v>
      </c>
      <c r="I18">
        <v>8</v>
      </c>
      <c r="J18" t="s">
        <v>27</v>
      </c>
      <c r="K18" s="4" t="s">
        <v>51</v>
      </c>
      <c r="M18" s="5" t="s">
        <v>52</v>
      </c>
    </row>
    <row r="19" spans="1:13">
      <c r="A19">
        <f t="shared" si="3"/>
        <v>18</v>
      </c>
      <c r="B19">
        <f t="shared" si="0"/>
        <v>2022</v>
      </c>
      <c r="C19" t="str">
        <f t="shared" si="1"/>
        <v>July</v>
      </c>
      <c r="D19">
        <f t="shared" si="2"/>
        <v>10</v>
      </c>
      <c r="E19" s="3">
        <v>44752</v>
      </c>
      <c r="F19">
        <v>55</v>
      </c>
      <c r="G19">
        <v>46</v>
      </c>
      <c r="H19">
        <v>3</v>
      </c>
      <c r="I19">
        <v>6</v>
      </c>
      <c r="J19" t="s">
        <v>53</v>
      </c>
      <c r="K19" s="4" t="s">
        <v>54</v>
      </c>
      <c r="M19" s="5" t="s">
        <v>55</v>
      </c>
    </row>
    <row r="20" spans="1:13">
      <c r="A20">
        <f t="shared" si="3"/>
        <v>19</v>
      </c>
      <c r="B20">
        <f t="shared" si="0"/>
        <v>2022</v>
      </c>
      <c r="C20" t="str">
        <f t="shared" si="1"/>
        <v>July</v>
      </c>
      <c r="D20">
        <f t="shared" si="2"/>
        <v>10</v>
      </c>
      <c r="E20" s="3">
        <v>44752</v>
      </c>
      <c r="F20">
        <v>61</v>
      </c>
      <c r="G20">
        <v>43</v>
      </c>
      <c r="H20">
        <v>7</v>
      </c>
      <c r="I20">
        <v>11</v>
      </c>
      <c r="J20" t="s">
        <v>13</v>
      </c>
      <c r="M20" s="5" t="s">
        <v>56</v>
      </c>
    </row>
    <row r="21" spans="1:13">
      <c r="A21">
        <f t="shared" si="3"/>
        <v>20</v>
      </c>
      <c r="B21">
        <f t="shared" si="0"/>
        <v>2022</v>
      </c>
      <c r="C21" t="str">
        <f t="shared" si="1"/>
        <v>July</v>
      </c>
      <c r="D21">
        <f t="shared" si="2"/>
        <v>10</v>
      </c>
      <c r="E21" s="3">
        <v>44752</v>
      </c>
      <c r="F21">
        <v>17</v>
      </c>
      <c r="G21">
        <v>16</v>
      </c>
      <c r="H21">
        <v>1</v>
      </c>
      <c r="J21" t="s">
        <v>13</v>
      </c>
      <c r="K21" s="4" t="s">
        <v>57</v>
      </c>
      <c r="M21" t="s">
        <v>56</v>
      </c>
    </row>
    <row r="22" spans="1:13">
      <c r="A22">
        <f t="shared" si="3"/>
        <v>21</v>
      </c>
      <c r="B22">
        <f t="shared" si="0"/>
        <v>2022</v>
      </c>
      <c r="C22" t="str">
        <f t="shared" si="1"/>
        <v>July</v>
      </c>
      <c r="D22">
        <f t="shared" si="2"/>
        <v>21</v>
      </c>
      <c r="E22" s="3">
        <v>44763</v>
      </c>
      <c r="F22">
        <v>33</v>
      </c>
      <c r="G22">
        <v>19</v>
      </c>
      <c r="H22">
        <v>9</v>
      </c>
      <c r="I22">
        <v>5</v>
      </c>
      <c r="J22" t="s">
        <v>36</v>
      </c>
      <c r="K22" s="4" t="s">
        <v>58</v>
      </c>
      <c r="M22" s="5" t="s">
        <v>59</v>
      </c>
    </row>
    <row r="23" spans="1:13">
      <c r="A23">
        <f t="shared" si="3"/>
        <v>22</v>
      </c>
      <c r="B23">
        <f t="shared" si="0"/>
        <v>2022</v>
      </c>
      <c r="C23" t="str">
        <f t="shared" si="1"/>
        <v>July</v>
      </c>
      <c r="D23">
        <f t="shared" si="2"/>
        <v>31</v>
      </c>
      <c r="E23" s="3">
        <v>44773</v>
      </c>
      <c r="F23">
        <v>47</v>
      </c>
      <c r="G23">
        <v>37</v>
      </c>
      <c r="H23">
        <v>6</v>
      </c>
      <c r="I23">
        <v>4</v>
      </c>
      <c r="J23" t="s">
        <v>23</v>
      </c>
      <c r="K23" s="4" t="s">
        <v>60</v>
      </c>
      <c r="M23" s="5" t="s">
        <v>61</v>
      </c>
    </row>
    <row r="24" spans="1:13">
      <c r="A24">
        <f t="shared" si="3"/>
        <v>23</v>
      </c>
      <c r="B24">
        <f t="shared" si="0"/>
        <v>2022</v>
      </c>
      <c r="C24" t="str">
        <f t="shared" si="1"/>
        <v>August</v>
      </c>
      <c r="D24">
        <f t="shared" si="2"/>
        <v>5</v>
      </c>
      <c r="E24" s="3">
        <v>44778</v>
      </c>
      <c r="F24">
        <v>13</v>
      </c>
      <c r="G24">
        <v>3</v>
      </c>
      <c r="H24">
        <v>4</v>
      </c>
      <c r="I24">
        <v>6</v>
      </c>
      <c r="J24" t="s">
        <v>45</v>
      </c>
      <c r="K24" s="4" t="s">
        <v>62</v>
      </c>
      <c r="M24" s="5" t="s">
        <v>63</v>
      </c>
    </row>
    <row r="25" spans="1:13">
      <c r="A25">
        <f t="shared" si="3"/>
        <v>24</v>
      </c>
      <c r="B25">
        <f t="shared" si="0"/>
        <v>2022</v>
      </c>
      <c r="C25" t="str">
        <f t="shared" si="1"/>
        <v>August</v>
      </c>
      <c r="D25">
        <f t="shared" si="2"/>
        <v>16</v>
      </c>
      <c r="E25" s="3">
        <v>44789</v>
      </c>
      <c r="F25">
        <v>10</v>
      </c>
      <c r="G25">
        <v>4</v>
      </c>
      <c r="H25">
        <v>2</v>
      </c>
      <c r="I25">
        <v>4</v>
      </c>
      <c r="J25" t="s">
        <v>45</v>
      </c>
      <c r="K25" s="4" t="s">
        <v>64</v>
      </c>
      <c r="M25" s="5" t="s">
        <v>65</v>
      </c>
    </row>
    <row r="26" spans="1:13">
      <c r="A26">
        <f t="shared" si="3"/>
        <v>25</v>
      </c>
      <c r="B26">
        <f t="shared" si="0"/>
        <v>2022</v>
      </c>
      <c r="C26" t="str">
        <f t="shared" si="1"/>
        <v>August</v>
      </c>
      <c r="D26">
        <f t="shared" si="2"/>
        <v>28</v>
      </c>
      <c r="E26" s="3">
        <v>44801</v>
      </c>
      <c r="F26">
        <v>44</v>
      </c>
      <c r="G26">
        <v>40</v>
      </c>
      <c r="H26">
        <v>2</v>
      </c>
      <c r="I26">
        <v>2</v>
      </c>
      <c r="J26" t="s">
        <v>16</v>
      </c>
      <c r="M26" s="5" t="s">
        <v>66</v>
      </c>
    </row>
    <row r="27" spans="1:13">
      <c r="A27">
        <f t="shared" si="3"/>
        <v>26</v>
      </c>
      <c r="B27">
        <f t="shared" si="0"/>
        <v>2022</v>
      </c>
      <c r="C27" t="str">
        <f t="shared" si="1"/>
        <v>September</v>
      </c>
      <c r="D27">
        <f t="shared" si="2"/>
        <v>11</v>
      </c>
      <c r="E27" s="3">
        <v>44815</v>
      </c>
      <c r="F27">
        <v>85</v>
      </c>
      <c r="G27">
        <v>60</v>
      </c>
      <c r="H27">
        <v>14</v>
      </c>
      <c r="I27">
        <v>11</v>
      </c>
      <c r="J27" t="s">
        <v>13</v>
      </c>
      <c r="K27" s="4" t="s">
        <v>67</v>
      </c>
      <c r="M27" t="s">
        <v>68</v>
      </c>
    </row>
    <row r="28" spans="1:13">
      <c r="A28">
        <f t="shared" si="3"/>
        <v>27</v>
      </c>
      <c r="B28">
        <f t="shared" si="0"/>
        <v>2022</v>
      </c>
      <c r="C28" t="str">
        <f t="shared" si="1"/>
        <v>September</v>
      </c>
      <c r="D28">
        <f t="shared" si="2"/>
        <v>13</v>
      </c>
      <c r="E28" s="3">
        <v>44817</v>
      </c>
      <c r="F28">
        <v>8</v>
      </c>
      <c r="G28">
        <v>3</v>
      </c>
      <c r="H28">
        <v>2</v>
      </c>
      <c r="I28">
        <v>3</v>
      </c>
      <c r="J28" t="s">
        <v>45</v>
      </c>
      <c r="K28" s="4" t="s">
        <v>69</v>
      </c>
      <c r="M28" t="s">
        <v>70</v>
      </c>
    </row>
    <row r="29" spans="1:13">
      <c r="A29">
        <f t="shared" si="3"/>
        <v>28</v>
      </c>
      <c r="B29">
        <f t="shared" si="0"/>
        <v>2022</v>
      </c>
      <c r="C29" t="str">
        <f t="shared" si="1"/>
        <v>September</v>
      </c>
      <c r="D29">
        <f t="shared" si="2"/>
        <v>16</v>
      </c>
      <c r="E29" s="3">
        <v>44820</v>
      </c>
      <c r="F29">
        <v>26</v>
      </c>
      <c r="G29">
        <v>17</v>
      </c>
      <c r="H29">
        <v>4</v>
      </c>
      <c r="I29">
        <v>5</v>
      </c>
      <c r="J29" s="4" t="s">
        <v>71</v>
      </c>
      <c r="K29" s="4" t="s">
        <v>72</v>
      </c>
      <c r="M29" t="s">
        <v>73</v>
      </c>
    </row>
    <row r="30" spans="1:13">
      <c r="A30">
        <f t="shared" si="3"/>
        <v>29</v>
      </c>
      <c r="B30">
        <f t="shared" si="0"/>
        <v>2022</v>
      </c>
      <c r="C30" t="str">
        <f t="shared" si="1"/>
        <v>September</v>
      </c>
      <c r="D30">
        <f t="shared" si="2"/>
        <v>22</v>
      </c>
      <c r="E30" s="3">
        <v>44826</v>
      </c>
      <c r="F30">
        <v>12</v>
      </c>
      <c r="G30">
        <v>2</v>
      </c>
      <c r="H30">
        <v>3</v>
      </c>
      <c r="I30">
        <v>7</v>
      </c>
      <c r="J30" t="s">
        <v>45</v>
      </c>
      <c r="K30" s="4" t="s">
        <v>74</v>
      </c>
      <c r="M30" s="5" t="s">
        <v>75</v>
      </c>
    </row>
    <row r="31" spans="1:13">
      <c r="A31">
        <f t="shared" si="3"/>
        <v>30</v>
      </c>
      <c r="B31">
        <f t="shared" si="0"/>
        <v>2022</v>
      </c>
      <c r="C31" t="str">
        <f t="shared" si="1"/>
        <v>September</v>
      </c>
      <c r="D31">
        <f t="shared" si="2"/>
        <v>27</v>
      </c>
      <c r="E31" s="3">
        <v>44831</v>
      </c>
      <c r="F31">
        <v>6</v>
      </c>
      <c r="G31">
        <v>2</v>
      </c>
      <c r="H31">
        <v>1</v>
      </c>
      <c r="I31">
        <v>3</v>
      </c>
      <c r="J31" t="s">
        <v>45</v>
      </c>
      <c r="K31" s="4" t="s">
        <v>76</v>
      </c>
      <c r="M31" t="s">
        <v>77</v>
      </c>
    </row>
    <row r="32" spans="1:13">
      <c r="A32">
        <f t="shared" si="3"/>
        <v>31</v>
      </c>
      <c r="B32">
        <f t="shared" si="0"/>
        <v>2022</v>
      </c>
      <c r="C32" t="str">
        <f t="shared" si="1"/>
        <v>September</v>
      </c>
      <c r="D32">
        <f t="shared" si="2"/>
        <v>28</v>
      </c>
      <c r="E32" s="3">
        <v>44832</v>
      </c>
      <c r="F32">
        <v>7</v>
      </c>
      <c r="H32">
        <v>2</v>
      </c>
      <c r="I32">
        <v>5</v>
      </c>
      <c r="J32" t="s">
        <v>45</v>
      </c>
      <c r="K32" s="4" t="s">
        <v>78</v>
      </c>
      <c r="M32" s="5" t="s">
        <v>79</v>
      </c>
    </row>
    <row r="33" spans="1:13">
      <c r="A33">
        <f t="shared" si="3"/>
        <v>32</v>
      </c>
      <c r="B33">
        <f t="shared" si="0"/>
        <v>2022</v>
      </c>
      <c r="C33" t="str">
        <f t="shared" si="1"/>
        <v>October</v>
      </c>
      <c r="D33">
        <f t="shared" si="2"/>
        <v>23</v>
      </c>
      <c r="E33" s="3">
        <v>44857</v>
      </c>
      <c r="F33">
        <v>45</v>
      </c>
      <c r="G33">
        <v>35</v>
      </c>
      <c r="H33">
        <v>7</v>
      </c>
      <c r="I33">
        <v>3</v>
      </c>
      <c r="J33" t="s">
        <v>80</v>
      </c>
      <c r="K33" s="4" t="s">
        <v>81</v>
      </c>
      <c r="M33" s="5" t="s">
        <v>82</v>
      </c>
    </row>
    <row r="34" spans="1:13">
      <c r="A34">
        <f t="shared" si="3"/>
        <v>33</v>
      </c>
      <c r="B34">
        <f t="shared" si="0"/>
        <v>2022</v>
      </c>
      <c r="C34" t="str">
        <f t="shared" si="1"/>
        <v>November</v>
      </c>
      <c r="D34">
        <f t="shared" si="2"/>
        <v>1</v>
      </c>
      <c r="E34" s="3">
        <v>44866</v>
      </c>
      <c r="F34">
        <v>0</v>
      </c>
      <c r="G34">
        <v>0</v>
      </c>
      <c r="H34">
        <v>0</v>
      </c>
      <c r="I34">
        <v>0</v>
      </c>
    </row>
    <row r="35" spans="1:13" ht="16.5">
      <c r="A35">
        <f t="shared" si="3"/>
        <v>34</v>
      </c>
      <c r="B35">
        <v>2022</v>
      </c>
      <c r="C35" t="s">
        <v>83</v>
      </c>
      <c r="D35">
        <v>5</v>
      </c>
      <c r="E35" s="3">
        <v>44900</v>
      </c>
      <c r="F35">
        <v>20</v>
      </c>
      <c r="G35">
        <v>16</v>
      </c>
      <c r="H35">
        <v>1</v>
      </c>
      <c r="I35">
        <v>3</v>
      </c>
      <c r="J35" t="s">
        <v>16</v>
      </c>
      <c r="K35" s="8" t="s">
        <v>84</v>
      </c>
      <c r="M35" s="7" t="s">
        <v>85</v>
      </c>
    </row>
    <row r="36" spans="1:13">
      <c r="A36">
        <v>35</v>
      </c>
      <c r="B36">
        <v>2023</v>
      </c>
      <c r="C36" t="s">
        <v>86</v>
      </c>
      <c r="D36">
        <v>5</v>
      </c>
      <c r="E36" s="3">
        <v>45051</v>
      </c>
      <c r="F36">
        <v>6</v>
      </c>
      <c r="G36">
        <v>2</v>
      </c>
      <c r="H36">
        <v>1</v>
      </c>
      <c r="I36">
        <v>3</v>
      </c>
      <c r="J36" t="s">
        <v>45</v>
      </c>
      <c r="K36" t="s">
        <v>87</v>
      </c>
      <c r="M36" s="7" t="s">
        <v>88</v>
      </c>
    </row>
    <row r="37" spans="1:13">
      <c r="A37">
        <v>36</v>
      </c>
      <c r="B37">
        <v>2023</v>
      </c>
      <c r="C37" t="s">
        <v>89</v>
      </c>
      <c r="D37">
        <v>5</v>
      </c>
      <c r="E37" s="3">
        <v>45082</v>
      </c>
      <c r="F37">
        <v>0</v>
      </c>
      <c r="G37">
        <v>0</v>
      </c>
      <c r="H37">
        <v>0</v>
      </c>
      <c r="I37">
        <v>0</v>
      </c>
    </row>
    <row r="38" spans="1:13">
      <c r="A38">
        <v>37</v>
      </c>
      <c r="B38">
        <v>2023</v>
      </c>
      <c r="C38" t="s">
        <v>90</v>
      </c>
      <c r="D38">
        <v>5</v>
      </c>
      <c r="E38" s="3">
        <v>45112</v>
      </c>
      <c r="F38">
        <v>0</v>
      </c>
      <c r="G38">
        <v>0</v>
      </c>
      <c r="H38">
        <v>0</v>
      </c>
      <c r="I38">
        <v>0</v>
      </c>
    </row>
    <row r="39" spans="1:13">
      <c r="A39">
        <v>38</v>
      </c>
      <c r="B39">
        <v>2023</v>
      </c>
      <c r="C39" t="s">
        <v>91</v>
      </c>
      <c r="D39">
        <v>5</v>
      </c>
      <c r="E39" s="3">
        <v>45143</v>
      </c>
      <c r="F39">
        <v>0</v>
      </c>
      <c r="G39">
        <v>0</v>
      </c>
      <c r="H39">
        <v>0</v>
      </c>
      <c r="I39">
        <v>0</v>
      </c>
    </row>
    <row r="40" spans="1:13">
      <c r="A40">
        <v>39</v>
      </c>
      <c r="B40">
        <v>2023</v>
      </c>
      <c r="C40" t="s">
        <v>92</v>
      </c>
      <c r="D40">
        <v>5</v>
      </c>
      <c r="E40" s="3">
        <v>45174</v>
      </c>
      <c r="F40">
        <v>0</v>
      </c>
      <c r="G40">
        <v>0</v>
      </c>
      <c r="H40">
        <v>0</v>
      </c>
      <c r="I40">
        <v>0</v>
      </c>
    </row>
    <row r="41" spans="1:13">
      <c r="A41">
        <v>40</v>
      </c>
      <c r="B41">
        <v>2023</v>
      </c>
      <c r="C41" t="s">
        <v>93</v>
      </c>
      <c r="D41">
        <v>5</v>
      </c>
      <c r="E41" s="3">
        <v>45204</v>
      </c>
      <c r="F41">
        <v>0</v>
      </c>
      <c r="G41">
        <v>0</v>
      </c>
      <c r="H41">
        <v>0</v>
      </c>
      <c r="I41">
        <v>0</v>
      </c>
    </row>
    <row r="42" spans="1:13">
      <c r="A42">
        <v>41</v>
      </c>
      <c r="B42">
        <v>2023</v>
      </c>
      <c r="C42" t="s">
        <v>94</v>
      </c>
      <c r="D42">
        <v>5</v>
      </c>
      <c r="E42" s="3">
        <v>45235</v>
      </c>
      <c r="F42">
        <v>0</v>
      </c>
      <c r="G42">
        <v>0</v>
      </c>
      <c r="H42">
        <v>0</v>
      </c>
      <c r="I42">
        <v>0</v>
      </c>
    </row>
    <row r="43" spans="1:13">
      <c r="A43">
        <v>42</v>
      </c>
      <c r="B43">
        <v>2023</v>
      </c>
      <c r="C43" t="s">
        <v>83</v>
      </c>
      <c r="D43">
        <v>5</v>
      </c>
      <c r="E43" s="3">
        <v>45265</v>
      </c>
      <c r="F43">
        <v>0</v>
      </c>
      <c r="G43">
        <v>0</v>
      </c>
      <c r="H43">
        <v>0</v>
      </c>
      <c r="I43">
        <v>0</v>
      </c>
    </row>
    <row r="44" spans="1:13">
      <c r="A44">
        <v>43</v>
      </c>
      <c r="B44">
        <v>2024</v>
      </c>
      <c r="C44" t="s">
        <v>95</v>
      </c>
      <c r="D44">
        <v>5</v>
      </c>
      <c r="E44" s="3">
        <v>45296</v>
      </c>
      <c r="F44">
        <v>0</v>
      </c>
      <c r="G44">
        <v>0</v>
      </c>
      <c r="H44">
        <v>0</v>
      </c>
      <c r="I44">
        <v>0</v>
      </c>
    </row>
    <row r="45" spans="1:13">
      <c r="A45">
        <v>44</v>
      </c>
      <c r="B45">
        <v>2024</v>
      </c>
      <c r="C45" t="s">
        <v>96</v>
      </c>
      <c r="D45">
        <v>5</v>
      </c>
      <c r="E45" s="3">
        <v>45327</v>
      </c>
      <c r="F45">
        <v>0</v>
      </c>
      <c r="G45">
        <v>0</v>
      </c>
      <c r="H45">
        <v>0</v>
      </c>
      <c r="I45">
        <v>0</v>
      </c>
    </row>
    <row r="46" spans="1:13">
      <c r="A46">
        <v>45</v>
      </c>
      <c r="B46">
        <v>2024</v>
      </c>
      <c r="C46" t="s">
        <v>97</v>
      </c>
      <c r="D46">
        <v>4</v>
      </c>
      <c r="E46" s="3">
        <v>45355</v>
      </c>
      <c r="F46">
        <v>0</v>
      </c>
      <c r="G46">
        <v>0</v>
      </c>
      <c r="H46">
        <v>0</v>
      </c>
      <c r="I46">
        <v>0</v>
      </c>
    </row>
    <row r="47" spans="1:13">
      <c r="A47">
        <v>46</v>
      </c>
      <c r="B47">
        <v>2024</v>
      </c>
      <c r="C47" t="s">
        <v>98</v>
      </c>
      <c r="D47">
        <v>5</v>
      </c>
      <c r="E47" s="3">
        <v>45387</v>
      </c>
      <c r="F47">
        <v>0</v>
      </c>
      <c r="G47">
        <v>0</v>
      </c>
      <c r="H47">
        <v>0</v>
      </c>
      <c r="I47">
        <v>0</v>
      </c>
    </row>
    <row r="48" spans="1:13">
      <c r="A48">
        <v>47</v>
      </c>
      <c r="B48">
        <v>2024</v>
      </c>
      <c r="C48" t="s">
        <v>86</v>
      </c>
      <c r="D48">
        <v>6</v>
      </c>
      <c r="E48" s="3">
        <v>45418</v>
      </c>
      <c r="F48">
        <v>0</v>
      </c>
      <c r="G48">
        <v>0</v>
      </c>
      <c r="H48">
        <v>0</v>
      </c>
      <c r="I48">
        <v>0</v>
      </c>
    </row>
    <row r="49" spans="1:11">
      <c r="A49">
        <v>48</v>
      </c>
      <c r="B49">
        <v>2024</v>
      </c>
      <c r="C49" t="s">
        <v>89</v>
      </c>
      <c r="D49">
        <v>2</v>
      </c>
      <c r="E49" s="3">
        <v>45445</v>
      </c>
      <c r="F49">
        <v>5</v>
      </c>
      <c r="J49" t="s">
        <v>45</v>
      </c>
      <c r="K49" t="s">
        <v>99</v>
      </c>
    </row>
  </sheetData>
  <autoFilter ref="B1:M1" xr:uid="{A82D9B36-10F3-45E0-9C6B-1F060D68C7A1}">
    <sortState xmlns:xlrd2="http://schemas.microsoft.com/office/spreadsheetml/2017/richdata2" ref="B2:M33">
      <sortCondition ref="E1"/>
    </sortState>
  </autoFilter>
  <sortState xmlns:xlrd2="http://schemas.microsoft.com/office/spreadsheetml/2017/richdata2" ref="B2:M36">
    <sortCondition ref="E1:E36"/>
  </sortState>
  <conditionalFormatting sqref="M1:M33 M35:M1048576">
    <cfRule type="duplicateValues" dxfId="1" priority="1"/>
  </conditionalFormatting>
  <hyperlinks>
    <hyperlink ref="M18" r:id="rId1" xr:uid="{345ADD95-3396-4A40-BBA4-CFF27280A91D}"/>
    <hyperlink ref="M17" r:id="rId2" xr:uid="{8664AD33-D0C8-40E1-AAC0-E4F0A9EE3BC9}"/>
    <hyperlink ref="M15" r:id="rId3" xr:uid="{7E9EC029-D295-4EBA-9E92-9F2453445A54}"/>
    <hyperlink ref="M11" r:id="rId4" xr:uid="{E715BF39-1035-43D2-867F-AD67FFBAAF69}"/>
    <hyperlink ref="M33" r:id="rId5" xr:uid="{F41B4684-15B3-4421-B6EB-F0CEBE33A1A1}"/>
    <hyperlink ref="M32" r:id="rId6" xr:uid="{39F3D739-E143-43F8-9F67-CF98AC4061FC}"/>
    <hyperlink ref="M26" r:id="rId7" xr:uid="{878A8702-CE5F-4032-A111-4CA4DB2D353E}"/>
    <hyperlink ref="M22" r:id="rId8" xr:uid="{2414F57E-DECA-48A6-9065-2935439F9623}"/>
    <hyperlink ref="M2" r:id="rId9" xr:uid="{169728AF-96F2-49D0-83BC-39AF70D69C78}"/>
    <hyperlink ref="M3" r:id="rId10" xr:uid="{09DE8308-99A1-42AF-9FE1-F559025CC177}"/>
    <hyperlink ref="M4" r:id="rId11" xr:uid="{B9F8B8A4-223F-434B-8862-580E4A51E31A}"/>
    <hyperlink ref="M6" r:id="rId12" xr:uid="{8D499694-1883-4F8E-A352-239FBFBA2F78}"/>
    <hyperlink ref="M5" r:id="rId13" xr:uid="{786F34AF-286D-409E-A104-9443EA7EDC1E}"/>
    <hyperlink ref="M7" r:id="rId14" xr:uid="{5122BBEE-C2AC-45F3-9F7C-E35695A455DE}"/>
    <hyperlink ref="M8" r:id="rId15" xr:uid="{0FC0E6DE-FF43-4BCF-B40D-DBEDD1ED0784}"/>
    <hyperlink ref="M9" r:id="rId16" xr:uid="{941813A7-B0E8-46D6-9217-8C990A60E497}"/>
    <hyperlink ref="M10" r:id="rId17" xr:uid="{290EFC0D-AC66-4C98-8981-A3E4FE9CCF29}"/>
    <hyperlink ref="M12" r:id="rId18" xr:uid="{EAE87D8C-3DED-4E56-8A22-770246732D43}"/>
    <hyperlink ref="M13" r:id="rId19" xr:uid="{5029985E-84AB-4D84-95DF-E2F7BBE6EADF}"/>
    <hyperlink ref="M14" r:id="rId20" xr:uid="{49C6F08B-AD0E-4A8C-9FE9-D02092F35439}"/>
    <hyperlink ref="M19" r:id="rId21" xr:uid="{0AE7A295-667F-42B5-A4C7-B07FC670CE7B}"/>
    <hyperlink ref="M20" r:id="rId22" xr:uid="{B76F855A-F455-40C5-8BAF-C097A8F1044D}"/>
    <hyperlink ref="M23" r:id="rId23" xr:uid="{6015F604-8265-429B-A542-69856FB4A30F}"/>
    <hyperlink ref="M24" r:id="rId24" xr:uid="{62A4F8FB-4631-4855-B233-DA3BE0798AC0}"/>
    <hyperlink ref="M25" r:id="rId25" xr:uid="{1AA77648-D898-4BCA-906F-F04B90F88FCD}"/>
    <hyperlink ref="M30" r:id="rId26" xr:uid="{57C9DA94-B6C3-40EA-A236-B802CCFEE51E}"/>
    <hyperlink ref="M35" r:id="rId27" xr:uid="{DEFC5377-38FD-4D3E-8B39-C208D4CDB313}"/>
    <hyperlink ref="M36" r:id="rId28" xr:uid="{3D86AE29-5748-42D3-A659-15B0201D9D64}"/>
  </hyperlinks>
  <pageMargins left="0.7" right="0.7" top="0.75" bottom="0.75" header="0.3" footer="0.3"/>
  <pageSetup orientation="portrait" r:id="rId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14BB8-9834-4054-B0B2-81E85E7F1754}">
  <dimension ref="A3:Q37"/>
  <sheetViews>
    <sheetView topLeftCell="G13" zoomScale="85" zoomScaleNormal="85" workbookViewId="0">
      <selection activeCell="P38" sqref="P38"/>
    </sheetView>
  </sheetViews>
  <sheetFormatPr defaultColWidth="8.85546875" defaultRowHeight="14.45"/>
  <cols>
    <col min="1" max="1" width="12.42578125" bestFit="1" customWidth="1"/>
    <col min="2" max="2" width="11.42578125" bestFit="1" customWidth="1"/>
    <col min="3" max="3" width="10.85546875" bestFit="1" customWidth="1"/>
    <col min="4" max="4" width="13.85546875" bestFit="1" customWidth="1"/>
    <col min="5" max="5" width="14.140625" bestFit="1" customWidth="1"/>
    <col min="6" max="6" width="3.85546875" bestFit="1" customWidth="1"/>
    <col min="7" max="9" width="1.85546875" bestFit="1" customWidth="1"/>
    <col min="10" max="11" width="2.85546875" bestFit="1" customWidth="1"/>
    <col min="12" max="12" width="6.5703125" bestFit="1" customWidth="1"/>
    <col min="13" max="13" width="10.5703125" bestFit="1" customWidth="1"/>
    <col min="14" max="14" width="4.5703125" bestFit="1" customWidth="1"/>
    <col min="15" max="15" width="7.42578125" bestFit="1" customWidth="1"/>
    <col min="16" max="16" width="9.85546875" bestFit="1" customWidth="1"/>
    <col min="17" max="17" width="7.42578125" bestFit="1" customWidth="1"/>
    <col min="18" max="18" width="4.5703125" bestFit="1" customWidth="1"/>
    <col min="19" max="19" width="7.42578125" bestFit="1" customWidth="1"/>
    <col min="20" max="20" width="4.5703125" bestFit="1" customWidth="1"/>
    <col min="21" max="21" width="7.42578125" bestFit="1" customWidth="1"/>
    <col min="22" max="22" width="4.5703125" bestFit="1" customWidth="1"/>
    <col min="23" max="23" width="7.42578125" bestFit="1" customWidth="1"/>
    <col min="24" max="24" width="4.5703125" bestFit="1" customWidth="1"/>
    <col min="25" max="25" width="1.85546875" bestFit="1" customWidth="1"/>
    <col min="26" max="26" width="7.42578125" bestFit="1" customWidth="1"/>
    <col min="27" max="27" width="4.5703125" bestFit="1" customWidth="1"/>
    <col min="28" max="28" width="7.42578125" bestFit="1" customWidth="1"/>
    <col min="29" max="29" width="4.5703125" bestFit="1" customWidth="1"/>
    <col min="30" max="30" width="1.85546875" bestFit="1" customWidth="1"/>
    <col min="31" max="31" width="7.42578125" bestFit="1" customWidth="1"/>
    <col min="32" max="32" width="4.5703125" bestFit="1" customWidth="1"/>
    <col min="33" max="33" width="7.42578125" bestFit="1" customWidth="1"/>
    <col min="34" max="34" width="4.5703125" bestFit="1" customWidth="1"/>
    <col min="35" max="35" width="7.42578125" bestFit="1" customWidth="1"/>
    <col min="36" max="36" width="4.5703125" bestFit="1" customWidth="1"/>
    <col min="37" max="37" width="7.42578125" bestFit="1" customWidth="1"/>
    <col min="38" max="38" width="4.5703125" bestFit="1" customWidth="1"/>
    <col min="39" max="39" width="7.42578125" bestFit="1" customWidth="1"/>
    <col min="40" max="40" width="4.5703125" bestFit="1" customWidth="1"/>
    <col min="41" max="41" width="7.42578125" bestFit="1" customWidth="1"/>
    <col min="42" max="42" width="4.5703125" bestFit="1" customWidth="1"/>
    <col min="43" max="43" width="7.42578125" bestFit="1" customWidth="1"/>
    <col min="44" max="44" width="4.5703125" bestFit="1" customWidth="1"/>
    <col min="45" max="45" width="7.42578125" bestFit="1" customWidth="1"/>
    <col min="46" max="46" width="4.5703125" bestFit="1" customWidth="1"/>
    <col min="47" max="47" width="7.42578125" bestFit="1" customWidth="1"/>
    <col min="48" max="48" width="4.5703125" bestFit="1" customWidth="1"/>
    <col min="49" max="49" width="7.42578125" bestFit="1" customWidth="1"/>
    <col min="50" max="50" width="4.5703125" bestFit="1" customWidth="1"/>
    <col min="51" max="51" width="7.42578125" bestFit="1" customWidth="1"/>
    <col min="52" max="52" width="4.5703125" bestFit="1" customWidth="1"/>
    <col min="53" max="53" width="7.42578125" bestFit="1" customWidth="1"/>
    <col min="54" max="54" width="8.42578125" bestFit="1" customWidth="1"/>
    <col min="55" max="55" width="6.5703125" bestFit="1" customWidth="1"/>
    <col min="56" max="56" width="11.42578125" bestFit="1" customWidth="1"/>
    <col min="57" max="57" width="10.5703125" bestFit="1" customWidth="1"/>
  </cols>
  <sheetData>
    <row r="3" spans="1:17">
      <c r="A3" s="1" t="s">
        <v>100</v>
      </c>
      <c r="B3" t="s">
        <v>101</v>
      </c>
      <c r="C3" t="s">
        <v>102</v>
      </c>
      <c r="D3" t="s">
        <v>103</v>
      </c>
      <c r="E3" t="s">
        <v>104</v>
      </c>
    </row>
    <row r="4" spans="1:17">
      <c r="A4" s="2" t="s">
        <v>86</v>
      </c>
      <c r="B4">
        <v>152</v>
      </c>
      <c r="C4">
        <v>91</v>
      </c>
      <c r="D4">
        <v>12</v>
      </c>
      <c r="E4">
        <v>4</v>
      </c>
    </row>
    <row r="5" spans="1:17">
      <c r="A5" s="2" t="s">
        <v>89</v>
      </c>
      <c r="B5">
        <v>329</v>
      </c>
      <c r="C5">
        <v>265</v>
      </c>
      <c r="D5">
        <v>33</v>
      </c>
      <c r="E5">
        <v>31</v>
      </c>
      <c r="O5" s="9">
        <v>2022</v>
      </c>
      <c r="P5" t="s">
        <v>105</v>
      </c>
      <c r="Q5">
        <v>0</v>
      </c>
    </row>
    <row r="6" spans="1:17">
      <c r="A6" s="2" t="s">
        <v>90</v>
      </c>
      <c r="B6">
        <v>415</v>
      </c>
      <c r="C6">
        <v>279</v>
      </c>
      <c r="D6">
        <v>58</v>
      </c>
      <c r="E6">
        <v>78</v>
      </c>
      <c r="O6" s="9"/>
      <c r="P6" t="s">
        <v>106</v>
      </c>
      <c r="Q6">
        <v>0</v>
      </c>
    </row>
    <row r="7" spans="1:17">
      <c r="A7" s="2" t="s">
        <v>91</v>
      </c>
      <c r="B7">
        <v>67</v>
      </c>
      <c r="C7">
        <v>47</v>
      </c>
      <c r="D7">
        <v>8</v>
      </c>
      <c r="E7">
        <v>12</v>
      </c>
      <c r="O7" s="9"/>
      <c r="P7" t="s">
        <v>107</v>
      </c>
      <c r="Q7">
        <v>0</v>
      </c>
    </row>
    <row r="8" spans="1:17">
      <c r="A8" s="2" t="s">
        <v>92</v>
      </c>
      <c r="B8">
        <v>144</v>
      </c>
      <c r="C8">
        <v>84</v>
      </c>
      <c r="D8">
        <v>26</v>
      </c>
      <c r="E8">
        <v>34</v>
      </c>
      <c r="O8" s="9"/>
      <c r="P8" t="s">
        <v>108</v>
      </c>
      <c r="Q8">
        <v>0</v>
      </c>
    </row>
    <row r="9" spans="1:17">
      <c r="A9" s="2" t="s">
        <v>93</v>
      </c>
      <c r="B9">
        <v>45</v>
      </c>
      <c r="C9">
        <v>35</v>
      </c>
      <c r="D9">
        <v>7</v>
      </c>
      <c r="E9">
        <v>3</v>
      </c>
      <c r="O9" s="9"/>
      <c r="P9" t="s">
        <v>86</v>
      </c>
      <c r="Q9">
        <v>152</v>
      </c>
    </row>
    <row r="10" spans="1:17">
      <c r="A10" s="2" t="s">
        <v>109</v>
      </c>
      <c r="O10" s="9"/>
      <c r="P10" t="s">
        <v>110</v>
      </c>
      <c r="Q10">
        <v>329</v>
      </c>
    </row>
    <row r="11" spans="1:17">
      <c r="A11" s="2" t="s">
        <v>111</v>
      </c>
      <c r="B11">
        <v>1152</v>
      </c>
      <c r="C11">
        <v>801</v>
      </c>
      <c r="D11">
        <v>144</v>
      </c>
      <c r="E11">
        <v>162</v>
      </c>
      <c r="O11" s="9"/>
      <c r="P11" t="s">
        <v>112</v>
      </c>
      <c r="Q11">
        <v>415</v>
      </c>
    </row>
    <row r="12" spans="1:17">
      <c r="O12" s="9"/>
      <c r="P12" t="s">
        <v>113</v>
      </c>
      <c r="Q12">
        <v>67</v>
      </c>
    </row>
    <row r="13" spans="1:17">
      <c r="O13" s="9"/>
      <c r="P13" t="s">
        <v>114</v>
      </c>
      <c r="Q13">
        <v>144</v>
      </c>
    </row>
    <row r="14" spans="1:17">
      <c r="O14" s="9"/>
      <c r="P14" t="s">
        <v>115</v>
      </c>
      <c r="Q14">
        <v>45</v>
      </c>
    </row>
    <row r="15" spans="1:17">
      <c r="P15" t="s">
        <v>116</v>
      </c>
      <c r="Q15">
        <v>0</v>
      </c>
    </row>
    <row r="16" spans="1:17">
      <c r="P16" t="s">
        <v>117</v>
      </c>
      <c r="Q16">
        <v>20</v>
      </c>
    </row>
    <row r="21" spans="15:16">
      <c r="O21" t="s">
        <v>1</v>
      </c>
      <c r="P21" t="s">
        <v>5</v>
      </c>
    </row>
    <row r="22" spans="15:16">
      <c r="O22">
        <v>2009</v>
      </c>
      <c r="P22">
        <v>176</v>
      </c>
    </row>
    <row r="23" spans="15:16">
      <c r="O23">
        <v>2010</v>
      </c>
      <c r="P23">
        <v>0</v>
      </c>
    </row>
    <row r="24" spans="15:16">
      <c r="O24">
        <v>2011</v>
      </c>
      <c r="P24">
        <v>70</v>
      </c>
    </row>
    <row r="25" spans="15:16">
      <c r="O25">
        <v>2012</v>
      </c>
      <c r="P25">
        <v>3008</v>
      </c>
    </row>
    <row r="26" spans="15:16">
      <c r="O26">
        <v>2013</v>
      </c>
      <c r="P26">
        <v>1019</v>
      </c>
    </row>
    <row r="27" spans="15:16">
      <c r="O27">
        <v>2014</v>
      </c>
      <c r="P27">
        <v>132</v>
      </c>
    </row>
    <row r="28" spans="15:16">
      <c r="O28">
        <v>2015</v>
      </c>
      <c r="P28">
        <v>82</v>
      </c>
    </row>
    <row r="29" spans="15:16">
      <c r="O29">
        <v>2016</v>
      </c>
      <c r="P29">
        <v>49</v>
      </c>
    </row>
    <row r="30" spans="15:16">
      <c r="O30">
        <v>2017</v>
      </c>
      <c r="P30">
        <v>32</v>
      </c>
    </row>
    <row r="31" spans="15:16">
      <c r="O31">
        <v>2018</v>
      </c>
      <c r="P31">
        <v>111</v>
      </c>
    </row>
    <row r="32" spans="15:16">
      <c r="O32">
        <v>2019</v>
      </c>
      <c r="P32">
        <v>175</v>
      </c>
    </row>
    <row r="33" spans="15:16">
      <c r="O33">
        <v>2020</v>
      </c>
      <c r="P33">
        <v>0</v>
      </c>
    </row>
    <row r="34" spans="15:16">
      <c r="O34">
        <v>2021</v>
      </c>
      <c r="P34" s="6">
        <v>83</v>
      </c>
    </row>
    <row r="35" spans="15:16">
      <c r="O35" t="s">
        <v>118</v>
      </c>
      <c r="P35">
        <f>SUM(Q5:Q16)</f>
        <v>1172</v>
      </c>
    </row>
    <row r="36" spans="15:16">
      <c r="P36">
        <v>9</v>
      </c>
    </row>
    <row r="37" spans="15:16">
      <c r="P37">
        <f>(P35-P36)/P35</f>
        <v>0.99232081911262804</v>
      </c>
    </row>
  </sheetData>
  <mergeCells count="1">
    <mergeCell ref="O5:O14"/>
  </mergeCells>
  <phoneticPr fontId="3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DE782-5047-4711-B7C2-3E691BFCBF28}">
  <dimension ref="A1:L6"/>
  <sheetViews>
    <sheetView workbookViewId="0">
      <selection activeCell="L4" sqref="L4"/>
    </sheetView>
  </sheetViews>
  <sheetFormatPr defaultColWidth="8.85546875" defaultRowHeight="14.45"/>
  <cols>
    <col min="4" max="4" width="10.42578125" bestFit="1" customWidth="1"/>
  </cols>
  <sheetData>
    <row r="1" spans="1:12">
      <c r="A1" t="s">
        <v>1</v>
      </c>
      <c r="B1" t="s">
        <v>2</v>
      </c>
      <c r="C1" t="s">
        <v>3</v>
      </c>
      <c r="D1" s="3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</row>
    <row r="2" spans="1:12">
      <c r="A2">
        <f>YEAR(D2)</f>
        <v>2021</v>
      </c>
      <c r="B2" t="str">
        <f>TEXT(D2, "mmmm")</f>
        <v>March</v>
      </c>
      <c r="C2">
        <f>DAY(D2)</f>
        <v>11</v>
      </c>
      <c r="D2" s="3">
        <v>44266</v>
      </c>
      <c r="E2">
        <v>24</v>
      </c>
      <c r="F2">
        <v>20</v>
      </c>
      <c r="G2">
        <v>1</v>
      </c>
      <c r="H2">
        <v>3</v>
      </c>
      <c r="I2" t="s">
        <v>119</v>
      </c>
      <c r="J2" s="4"/>
      <c r="L2" s="5" t="s">
        <v>120</v>
      </c>
    </row>
    <row r="3" spans="1:12">
      <c r="A3">
        <f t="shared" ref="A3:A6" si="0">YEAR(D3)</f>
        <v>2021</v>
      </c>
      <c r="B3" t="str">
        <f t="shared" ref="B3:B6" si="1">TEXT(D3, "mmmm")</f>
        <v>April</v>
      </c>
      <c r="C3">
        <f t="shared" ref="C3:C6" si="2">DAY(D3)</f>
        <v>8</v>
      </c>
      <c r="D3" s="3">
        <v>44294</v>
      </c>
      <c r="E3">
        <v>20</v>
      </c>
      <c r="F3">
        <v>14</v>
      </c>
      <c r="G3">
        <v>4</v>
      </c>
      <c r="H3">
        <v>2</v>
      </c>
      <c r="L3" t="s">
        <v>121</v>
      </c>
    </row>
    <row r="4" spans="1:12">
      <c r="A4">
        <f t="shared" si="0"/>
        <v>2021</v>
      </c>
      <c r="B4" t="str">
        <f t="shared" si="1"/>
        <v>November</v>
      </c>
      <c r="C4">
        <f t="shared" si="2"/>
        <v>11</v>
      </c>
      <c r="D4" s="3">
        <v>44511</v>
      </c>
      <c r="E4">
        <v>19</v>
      </c>
      <c r="I4" t="s">
        <v>122</v>
      </c>
      <c r="L4" t="s">
        <v>123</v>
      </c>
    </row>
    <row r="5" spans="1:12">
      <c r="A5">
        <f t="shared" si="0"/>
        <v>1900</v>
      </c>
      <c r="B5" t="str">
        <f t="shared" si="1"/>
        <v>January</v>
      </c>
      <c r="C5">
        <f t="shared" si="2"/>
        <v>0</v>
      </c>
    </row>
    <row r="6" spans="1:12">
      <c r="A6">
        <f t="shared" si="0"/>
        <v>1900</v>
      </c>
      <c r="B6" t="str">
        <f t="shared" si="1"/>
        <v>January</v>
      </c>
      <c r="C6">
        <f t="shared" si="2"/>
        <v>0</v>
      </c>
    </row>
  </sheetData>
  <conditionalFormatting sqref="L1:L2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D9F51-902E-4C73-8661-E219CAF7C4D2}">
  <dimension ref="A1"/>
  <sheetViews>
    <sheetView workbookViewId="0"/>
  </sheetViews>
  <sheetFormatPr defaultColWidth="8.85546875" defaultRowHeight="14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Author</dc:creator>
  <cp:keywords/>
  <dc:description/>
  <cp:lastModifiedBy/>
  <cp:revision/>
  <dcterms:created xsi:type="dcterms:W3CDTF">2022-11-08T05:07:02Z</dcterms:created>
  <dcterms:modified xsi:type="dcterms:W3CDTF">2024-10-21T05:05:51Z</dcterms:modified>
  <cp:category/>
  <cp:contentStatus/>
</cp:coreProperties>
</file>